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xr:revisionPtr revIDLastSave="0" documentId="8_{C8FE1DFA-4F22-401E-A521-C37062F992ED}" xr6:coauthVersionLast="47" xr6:coauthVersionMax="47" xr10:uidLastSave="{00000000-0000-0000-0000-000000000000}"/>
  <bookViews>
    <workbookView xWindow="28680" yWindow="-120" windowWidth="29040" windowHeight="15720" activeTab="2" xr2:uid="{00000000-000D-0000-FFFF-FFFF00000000}"/>
  </bookViews>
  <sheets>
    <sheet name="Tax code" sheetId="4" r:id="rId1"/>
    <sheet name="PAN" sheetId="6" state="hidden" r:id="rId2"/>
    <sheet name="Form" sheetId="1" r:id="rId3"/>
    <sheet name="List" sheetId="2" r:id="rId4"/>
    <sheet name="Services" sheetId="5" r:id="rId5"/>
  </sheets>
  <definedNames>
    <definedName name="_xlnm._FilterDatabase" localSheetId="3" hidden="1">List!$A$1:$M$56</definedName>
    <definedName name="_xlnm._FilterDatabase" localSheetId="4" hidden="1">Services!$M$2:$N$2</definedName>
    <definedName name="APR">List!#REF!</definedName>
    <definedName name="BP">List!#REF!</definedName>
    <definedName name="COMMISSION">Services!$K$3:$K$9</definedName>
    <definedName name="CONTRACTOR_SERVICES">Services!$E$3:$E$57</definedName>
    <definedName name="_xlnm.Print_Area" localSheetId="2">Form!$A$1:$C$92</definedName>
    <definedName name="_xlnm.Print_Titles" localSheetId="2">Form!$1:$4</definedName>
    <definedName name="GOODS">Services!$T$3</definedName>
    <definedName name="Individual">List!$N$2:$N$3</definedName>
    <definedName name="Main">List!$P$2:$P$3</definedName>
    <definedName name="MSME">List!$A$2:$A$5</definedName>
    <definedName name="Other">List!$O$2</definedName>
    <definedName name="PAYTERM">List!$D$2:$D$47</definedName>
    <definedName name="PROFESSIONAL_SERVICES">Services!$H$3:$H$45</definedName>
    <definedName name="PT">List!#REF!</definedName>
    <definedName name="REGION">List!$G$2:$G$39</definedName>
    <definedName name="RENT">Services!$N$3:$N$17</definedName>
    <definedName name="Services">Services!$A$3:$A$8</definedName>
    <definedName name="SPECIAL">List!$A:$A</definedName>
    <definedName name="TDS">List!#REF!</definedName>
    <definedName name="TDS_NOT_APPLICABLE">Services!$Q$3:$Q$7</definedName>
    <definedName name="TT">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5" l="1"/>
  <c r="M5" i="5" s="1"/>
  <c r="M6" i="5" s="1"/>
  <c r="M7" i="5" s="1"/>
  <c r="M8" i="5" s="1"/>
  <c r="M9" i="5" s="1"/>
  <c r="M10" i="5" s="1"/>
  <c r="M11" i="5" s="1"/>
  <c r="M12" i="5" s="1"/>
  <c r="M13" i="5" s="1"/>
  <c r="M14" i="5" s="1"/>
  <c r="M15" i="5" s="1"/>
  <c r="M16" i="5" s="1"/>
  <c r="M17" i="5" s="1"/>
  <c r="J4" i="5"/>
  <c r="J5" i="5" s="1"/>
  <c r="J6" i="5" s="1"/>
  <c r="J7" i="5" s="1"/>
  <c r="J8" i="5" s="1"/>
  <c r="G4" i="5"/>
  <c r="G5" i="5" s="1"/>
  <c r="G6" i="5" s="1"/>
  <c r="G7" i="5" s="1"/>
  <c r="G8" i="5" s="1"/>
  <c r="G9" i="5" s="1"/>
  <c r="G10" i="5" s="1"/>
  <c r="G11" i="5" s="1"/>
  <c r="G12" i="5" s="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D4" i="5"/>
  <c r="D5" i="5" s="1"/>
  <c r="D6" i="5" s="1"/>
  <c r="D7" i="5" s="1"/>
  <c r="D8" i="5" s="1"/>
  <c r="D9" i="5" s="1"/>
  <c r="D10" i="5" s="1"/>
  <c r="D11" i="5" s="1"/>
  <c r="D12" i="5" s="1"/>
  <c r="D13" i="5" s="1"/>
  <c r="D14" i="5" s="1"/>
  <c r="D15" i="5" s="1"/>
  <c r="D16" i="5" s="1"/>
  <c r="D17" i="5" s="1"/>
  <c r="D18" i="5" s="1"/>
  <c r="D19" i="5" s="1"/>
  <c r="D20" i="5" s="1"/>
  <c r="D21" i="5" s="1"/>
  <c r="D22" i="5" s="1"/>
  <c r="D23" i="5" s="1"/>
  <c r="D24" i="5" s="1"/>
  <c r="D25" i="5" s="1"/>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D49" i="5" s="1"/>
  <c r="D50" i="5" s="1"/>
  <c r="D51" i="5" s="1"/>
  <c r="D52" i="5" s="1"/>
  <c r="D53" i="5" s="1"/>
  <c r="D54" i="5" s="1"/>
  <c r="D55" i="5" s="1"/>
  <c r="D56" i="5" s="1"/>
  <c r="D57" i="5" s="1"/>
  <c r="K1" i="2"/>
  <c r="C44" i="1" s="1"/>
  <c r="C55" i="1" s="1"/>
  <c r="C51" i="1"/>
  <c r="C10" i="1"/>
  <c r="H10" i="1" s="1"/>
  <c r="Q2" i="6"/>
  <c r="P2" i="6"/>
  <c r="M2" i="6"/>
  <c r="L2" i="6"/>
  <c r="J2" i="6"/>
  <c r="Q1" i="6"/>
  <c r="P1" i="6"/>
  <c r="O1" i="6"/>
  <c r="O2" i="6" s="1"/>
  <c r="N1" i="6"/>
  <c r="N2" i="6" s="1"/>
  <c r="M1" i="6"/>
  <c r="L1" i="6"/>
  <c r="K1" i="6"/>
  <c r="K2" i="6" s="1"/>
  <c r="J1" i="6"/>
  <c r="I1" i="6"/>
  <c r="I2" i="6" s="1"/>
  <c r="H1" i="6"/>
  <c r="H2" i="6" s="1"/>
  <c r="G1" i="6"/>
  <c r="G2" i="6" l="1"/>
  <c r="C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Hareshwara Suvarna</author>
    <author>Ketan Patil</author>
    <author>Avdhesh Agarwal</author>
    <author>Sohel Shaikh</author>
  </authors>
  <commentList>
    <comment ref="C8" authorId="0" shapeId="0" xr:uid="{2F23057B-3E6A-461D-8B3A-3DB568F3ACED}">
      <text>
        <r>
          <rPr>
            <sz val="9"/>
            <color indexed="81"/>
            <rFont val="Tahoma"/>
            <family val="2"/>
          </rPr>
          <t>PAN card copy to be attached in MDG tool</t>
        </r>
      </text>
    </comment>
    <comment ref="C14" authorId="0" shapeId="0" xr:uid="{D9535948-D9ED-4B40-A594-0F4A91BAB88B}">
      <text>
        <r>
          <rPr>
            <sz val="9"/>
            <color indexed="81"/>
            <rFont val="Tahoma"/>
            <family val="2"/>
          </rPr>
          <t xml:space="preserve">Proof GSTIN to be attached in MDG tool
</t>
        </r>
      </text>
    </comment>
    <comment ref="C18" authorId="0" shapeId="0" xr:uid="{34E112C6-6F70-4614-8B56-A16B48F9C133}">
      <text>
        <r>
          <rPr>
            <sz val="9"/>
            <color indexed="81"/>
            <rFont val="Tahoma"/>
            <family val="2"/>
          </rPr>
          <t>Proof of address to be attached in MDG tool</t>
        </r>
      </text>
    </comment>
    <comment ref="C19" authorId="1" shapeId="0" xr:uid="{8330E065-8200-428B-81FF-BEDA18C8AAA7}">
      <text>
        <r>
          <rPr>
            <sz val="9"/>
            <color indexed="81"/>
            <rFont val="Tahoma"/>
            <family val="2"/>
          </rPr>
          <t>Enter Numeric Value only</t>
        </r>
      </text>
    </comment>
    <comment ref="C24" authorId="2" shapeId="0" xr:uid="{00000000-0006-0000-0100-000005000000}">
      <text>
        <r>
          <rPr>
            <sz val="9"/>
            <color indexed="81"/>
            <rFont val="Tahoma"/>
            <family val="2"/>
          </rPr>
          <t>Do not leave any space in beginning</t>
        </r>
      </text>
    </comment>
    <comment ref="C26" authorId="0" shapeId="0" xr:uid="{AC6EF2D4-FBA1-4C11-B117-EBF51C9657D9}">
      <text>
        <r>
          <rPr>
            <sz val="9"/>
            <color indexed="81"/>
            <rFont val="Tahoma"/>
            <family val="2"/>
          </rPr>
          <t>Foreign Vendors shall select YES/ NO
Indian vendors select -Not applicable</t>
        </r>
      </text>
    </comment>
    <comment ref="C28" authorId="3" shapeId="0" xr:uid="{DDB2D7AC-47FB-43D2-8223-215A2A5844E8}">
      <text>
        <r>
          <rPr>
            <sz val="9"/>
            <color indexed="81"/>
            <rFont val="Tahoma"/>
            <family val="2"/>
          </rPr>
          <t>No special characters</t>
        </r>
      </text>
    </comment>
    <comment ref="C30" authorId="3" shapeId="0" xr:uid="{943A4A0F-AA78-4637-B5CD-CC6DB6991686}">
      <text>
        <r>
          <rPr>
            <sz val="9"/>
            <color indexed="81"/>
            <rFont val="Tahoma"/>
            <family val="2"/>
          </rPr>
          <t>No special characters</t>
        </r>
      </text>
    </comment>
    <comment ref="C38" authorId="2" shapeId="0" xr:uid="{C1B2ECC0-0278-4067-8A0D-73B56B80CD83}">
      <text>
        <r>
          <rPr>
            <sz val="9"/>
            <color indexed="81"/>
            <rFont val="Tahoma"/>
            <family val="2"/>
          </rPr>
          <t>Select the terms of payment from dropdown list, if status is Small, Micro or Medium</t>
        </r>
      </text>
    </comment>
    <comment ref="C40" authorId="0" shapeId="0" xr:uid="{25788A4A-DB52-40D1-8F46-DEB9136EED49}">
      <text>
        <r>
          <rPr>
            <sz val="9"/>
            <color indexed="81"/>
            <rFont val="Tahoma"/>
            <family val="2"/>
          </rPr>
          <t>Please select YES/NO</t>
        </r>
      </text>
    </comment>
    <comment ref="C42" authorId="0" shapeId="0" xr:uid="{253C9E51-34C6-4E67-B885-7C5C7E9F2F0D}">
      <text>
        <r>
          <rPr>
            <sz val="9"/>
            <color indexed="81"/>
            <rFont val="Tahoma"/>
            <family val="2"/>
          </rPr>
          <t xml:space="preserve">Please select YES/NO based on Income tax return filed
</t>
        </r>
      </text>
    </comment>
    <comment ref="C47" authorId="1" shapeId="0" xr:uid="{00000000-0006-0000-0100-000008000000}">
      <text>
        <r>
          <rPr>
            <sz val="9"/>
            <color indexed="81"/>
            <rFont val="Tahoma"/>
            <family val="2"/>
          </rPr>
          <t>Select from dropdown list (for Details refer Service sheet)</t>
        </r>
      </text>
    </comment>
    <comment ref="C49" authorId="1" shapeId="0" xr:uid="{00000000-0006-0000-0100-000009000000}">
      <text>
        <r>
          <rPr>
            <sz val="9"/>
            <color indexed="81"/>
            <rFont val="Tahoma"/>
            <family val="2"/>
          </rPr>
          <t>Select from dropdown list (for Details refer Service sheet)</t>
        </r>
      </text>
    </comment>
    <comment ref="C57" authorId="0" shapeId="0" xr:uid="{00000000-0006-0000-0100-00000A000000}">
      <text>
        <r>
          <rPr>
            <sz val="9"/>
            <color indexed="81"/>
            <rFont val="Tahoma"/>
            <family val="2"/>
          </rPr>
          <t>Whether Government vendor or exempted vendor for TDS or TDS Not Applicable, reason to be specified</t>
        </r>
      </text>
    </comment>
  </commentList>
</comments>
</file>

<file path=xl/sharedStrings.xml><?xml version="1.0" encoding="utf-8"?>
<sst xmlns="http://schemas.openxmlformats.org/spreadsheetml/2006/main" count="1565" uniqueCount="636">
  <si>
    <t xml:space="preserve">VENDOR CREATION FORM </t>
  </si>
  <si>
    <t>VENDOR NAME</t>
  </si>
  <si>
    <t>TEL NO/ MOBILE NO</t>
  </si>
  <si>
    <t>FAX NO</t>
  </si>
  <si>
    <t>BASIC INFORMATION ABOUT VENDOR</t>
  </si>
  <si>
    <t>SMALL</t>
  </si>
  <si>
    <t>MEDIUM</t>
  </si>
  <si>
    <t>MICRO</t>
  </si>
  <si>
    <t>OTHERS (NOT COVERED BY ACT)</t>
  </si>
  <si>
    <t>ADDRESS OF VENDOR  (Supplier Billing Address)</t>
  </si>
  <si>
    <t>E-MAIL ID  (For Receiving Purchase Order copy)</t>
  </si>
  <si>
    <t>E-MAIL ID  (For Receiving Payment Advice )</t>
  </si>
  <si>
    <t>Street 2</t>
  </si>
  <si>
    <t>Street/House number</t>
  </si>
  <si>
    <t>City</t>
  </si>
  <si>
    <t>Country</t>
  </si>
  <si>
    <t>Postal Code</t>
  </si>
  <si>
    <t>Region(State)</t>
  </si>
  <si>
    <t>Payment term</t>
  </si>
  <si>
    <t>Payment term description</t>
  </si>
  <si>
    <t>YA00</t>
  </si>
  <si>
    <t>Payable net on receiving invoice</t>
  </si>
  <si>
    <t>YC55</t>
  </si>
  <si>
    <t>14 days net after invoice date</t>
  </si>
  <si>
    <t>YE00</t>
  </si>
  <si>
    <t>30 days net after invoice date</t>
  </si>
  <si>
    <t>YE05</t>
  </si>
  <si>
    <t>30 days net after receiving invoice</t>
  </si>
  <si>
    <t>YE50</t>
  </si>
  <si>
    <t>45 days net of invoice date</t>
  </si>
  <si>
    <t>YE55</t>
  </si>
  <si>
    <t>45 days net after receiving invoice</t>
  </si>
  <si>
    <t>YF00</t>
  </si>
  <si>
    <t>60 days net after invoice date</t>
  </si>
  <si>
    <t>YF05</t>
  </si>
  <si>
    <t>60 days net after receiving invoice</t>
  </si>
  <si>
    <t>YF30</t>
  </si>
  <si>
    <t>75 days net after invoice date</t>
  </si>
  <si>
    <t>YF31</t>
  </si>
  <si>
    <t>75 days net after receiving invoice</t>
  </si>
  <si>
    <t>YF50</t>
  </si>
  <si>
    <t>90 days net after date of invoice</t>
  </si>
  <si>
    <t>YF52</t>
  </si>
  <si>
    <t>90 days net after receiving invoice</t>
  </si>
  <si>
    <t>YG00</t>
  </si>
  <si>
    <t>120 days net after invoice date</t>
  </si>
  <si>
    <t>YG15</t>
  </si>
  <si>
    <t>120 days net after receiving invoice</t>
  </si>
  <si>
    <t>YJ65</t>
  </si>
  <si>
    <t>14 days 2%, 30 days net after receiving invoice</t>
  </si>
  <si>
    <t>YJ70</t>
  </si>
  <si>
    <t>14 days 3%, 30 days net after receiving invoice</t>
  </si>
  <si>
    <t>YL47</t>
  </si>
  <si>
    <t>30 days 2%, 60 days net after receiving invoice</t>
  </si>
  <si>
    <t>YL53</t>
  </si>
  <si>
    <t>30 days 3%, 60 days net after receiving invoice</t>
  </si>
  <si>
    <t>YZ00</t>
  </si>
  <si>
    <t>see text</t>
  </si>
  <si>
    <t>ZC58</t>
  </si>
  <si>
    <t>Bank Confirming 60 days net after invoice receipt</t>
  </si>
  <si>
    <t>ZC59</t>
  </si>
  <si>
    <t>Bank Confirming 90 days net after invoice receipt</t>
  </si>
  <si>
    <t>ZC60</t>
  </si>
  <si>
    <t>Bank Confirming 120 days net after invoice receipt</t>
  </si>
  <si>
    <t>ZC87</t>
  </si>
  <si>
    <t>Bank Confirming 150 days net after receiving inv.</t>
  </si>
  <si>
    <t>ZC88</t>
  </si>
  <si>
    <t>Bank Confirming 180 days net after receiving inv.</t>
  </si>
  <si>
    <t>YB00</t>
  </si>
  <si>
    <t>7 days net after invoice date</t>
  </si>
  <si>
    <t>YC50</t>
  </si>
  <si>
    <t>14 days net after receiving invoice</t>
  </si>
  <si>
    <t>YD50</t>
  </si>
  <si>
    <t>20 days net after receiving invoice</t>
  </si>
  <si>
    <t>YD55</t>
  </si>
  <si>
    <t>20 days net after date of invoice</t>
  </si>
  <si>
    <t>YD73</t>
  </si>
  <si>
    <t>21 days net after invoice date</t>
  </si>
  <si>
    <t>YF33</t>
  </si>
  <si>
    <t>75 days net after B/L</t>
  </si>
  <si>
    <t>YF60</t>
  </si>
  <si>
    <t>90 days net after B/L</t>
  </si>
  <si>
    <t>YG05</t>
  </si>
  <si>
    <t>120 days after date of B/L</t>
  </si>
  <si>
    <t>YL34</t>
  </si>
  <si>
    <t>30 days 1% after rec. invoice</t>
  </si>
  <si>
    <t>YN51</t>
  </si>
  <si>
    <t>60 days 2%, 90 days net after receiving invoice</t>
  </si>
  <si>
    <t>YY54</t>
  </si>
  <si>
    <t>End of month due end in 4 month + 10 days</t>
  </si>
  <si>
    <t>YY55</t>
  </si>
  <si>
    <t>End of month due end in 5 month + 10 days</t>
  </si>
  <si>
    <t>YZ02</t>
  </si>
  <si>
    <t>Within 7 days Due net</t>
  </si>
  <si>
    <t>ZZ02</t>
  </si>
  <si>
    <t xml:space="preserve"> 15 days delivery date</t>
  </si>
  <si>
    <t>ZZ22</t>
  </si>
  <si>
    <t xml:space="preserve"> 45 days delivery date</t>
  </si>
  <si>
    <t>YB05</t>
  </si>
  <si>
    <t>7 days net by telegr.transf.after rec. invoice</t>
  </si>
  <si>
    <t>YL43</t>
  </si>
  <si>
    <t>30 days 2 % after receiving Invoice</t>
  </si>
  <si>
    <t>ZZ07</t>
  </si>
  <si>
    <t xml:space="preserve"> 30 days delivery date</t>
  </si>
  <si>
    <t>ZZ10</t>
  </si>
  <si>
    <t xml:space="preserve"> 60 days delivery date</t>
  </si>
  <si>
    <t>Z565</t>
  </si>
  <si>
    <t>Advance Payment</t>
  </si>
  <si>
    <t>YH10</t>
  </si>
  <si>
    <t>180 days net after B/L</t>
  </si>
  <si>
    <t>YF10</t>
  </si>
  <si>
    <t>60 days from B/L date</t>
  </si>
  <si>
    <t>YE60</t>
  </si>
  <si>
    <t>45 days net after B/L</t>
  </si>
  <si>
    <t>YE15</t>
  </si>
  <si>
    <t>30 days net after B/L</t>
  </si>
  <si>
    <t>YY96</t>
  </si>
  <si>
    <t>Inv. dated&lt;16 of month, paid on 16th in 2 months ; Inv. dated&gt;15 of month, paid on 2nd in 3 months</t>
  </si>
  <si>
    <t>YY92</t>
  </si>
  <si>
    <t>Inv. dated&lt;16 of month, paid on 2nd in 3 months ; Inv. dated&gt;15 of month, paid on 16th in 3 months</t>
  </si>
  <si>
    <t>YY97</t>
  </si>
  <si>
    <t>Inv. dated&lt;16 of month, paid on 16th in 3 months ; Inv. dated&gt;15 of month, paid on 2nd in 4 months</t>
  </si>
  <si>
    <t>YY95</t>
  </si>
  <si>
    <t>Inv. dated&lt;16 of month, paid on 16th in 1 month ; Inv. dated&gt;15 of month, paid on 2nd in 2 months</t>
  </si>
  <si>
    <t>AN</t>
  </si>
  <si>
    <t>AP</t>
  </si>
  <si>
    <t>AR</t>
  </si>
  <si>
    <t>AS</t>
  </si>
  <si>
    <t>BR</t>
  </si>
  <si>
    <t>CG</t>
  </si>
  <si>
    <t>CH</t>
  </si>
  <si>
    <t>DD</t>
  </si>
  <si>
    <t>DL</t>
  </si>
  <si>
    <t>DN</t>
  </si>
  <si>
    <t>GA</t>
  </si>
  <si>
    <t>GJ</t>
  </si>
  <si>
    <t>HP</t>
  </si>
  <si>
    <t>HR</t>
  </si>
  <si>
    <t>JH</t>
  </si>
  <si>
    <t>JK</t>
  </si>
  <si>
    <t>KA</t>
  </si>
  <si>
    <t>KL</t>
  </si>
  <si>
    <t>LD</t>
  </si>
  <si>
    <t>MH</t>
  </si>
  <si>
    <t>ML</t>
  </si>
  <si>
    <t>MN</t>
  </si>
  <si>
    <t>MP</t>
  </si>
  <si>
    <t>MZ</t>
  </si>
  <si>
    <t>NL</t>
  </si>
  <si>
    <t>OR</t>
  </si>
  <si>
    <t>PB</t>
  </si>
  <si>
    <t>PY</t>
  </si>
  <si>
    <t>RJ</t>
  </si>
  <si>
    <t>SK</t>
  </si>
  <si>
    <t>SV</t>
  </si>
  <si>
    <t>TL</t>
  </si>
  <si>
    <t>TN</t>
  </si>
  <si>
    <t>TR</t>
  </si>
  <si>
    <t>UA</t>
  </si>
  <si>
    <t>UL</t>
  </si>
  <si>
    <t>UP</t>
  </si>
  <si>
    <t>WB</t>
  </si>
  <si>
    <t>Andaman &amp; Nicobar</t>
  </si>
  <si>
    <t>Andhra Pradesh</t>
  </si>
  <si>
    <t>Arunachal Pradesh</t>
  </si>
  <si>
    <t>Assam</t>
  </si>
  <si>
    <t>Bihar</t>
  </si>
  <si>
    <t>Chattisgarh</t>
  </si>
  <si>
    <t>Chandigarh</t>
  </si>
  <si>
    <t>Daman &amp; Diu</t>
  </si>
  <si>
    <t>Delhi</t>
  </si>
  <si>
    <t>Dadra &amp; Nagar Haveli</t>
  </si>
  <si>
    <t>Goa</t>
  </si>
  <si>
    <t>Gujarat</t>
  </si>
  <si>
    <t>Himachal Pradesh</t>
  </si>
  <si>
    <t>Haryana</t>
  </si>
  <si>
    <t>Jharkhand</t>
  </si>
  <si>
    <t>Jammu und Kashmir</t>
  </si>
  <si>
    <t>Karnataka</t>
  </si>
  <si>
    <t>Kerala</t>
  </si>
  <si>
    <t>Lakshadweep</t>
  </si>
  <si>
    <t>Maharashtra</t>
  </si>
  <si>
    <t>Meghalaya</t>
  </si>
  <si>
    <t>Manipur</t>
  </si>
  <si>
    <t>Madhya Pradesh</t>
  </si>
  <si>
    <t>Mizoram</t>
  </si>
  <si>
    <t>Nagaland</t>
  </si>
  <si>
    <t>Orissa</t>
  </si>
  <si>
    <t>Punjab</t>
  </si>
  <si>
    <t>Puducherry</t>
  </si>
  <si>
    <t>Rajasthan</t>
  </si>
  <si>
    <t>Sikkim</t>
  </si>
  <si>
    <t>Silvasa U.T.</t>
  </si>
  <si>
    <t>Telangana</t>
  </si>
  <si>
    <t>Tamil Nadu</t>
  </si>
  <si>
    <t>Tripura</t>
  </si>
  <si>
    <t>Uttarakhand</t>
  </si>
  <si>
    <t>Uttaranchal</t>
  </si>
  <si>
    <t>Uttar Pradesh</t>
  </si>
  <si>
    <t>West Bengal</t>
  </si>
  <si>
    <t>AN-Andaman &amp; Nicobar</t>
  </si>
  <si>
    <t>AP-Andhra Pradesh</t>
  </si>
  <si>
    <t>AR-Arunachal Pradesh</t>
  </si>
  <si>
    <t>AS-Assam</t>
  </si>
  <si>
    <t>BR-Bihar</t>
  </si>
  <si>
    <t>CG-Chattisgarh</t>
  </si>
  <si>
    <t>CH-Chandigarh</t>
  </si>
  <si>
    <t>DD-Daman &amp; Diu</t>
  </si>
  <si>
    <t>DL-Delhi</t>
  </si>
  <si>
    <t>DN-Dadra &amp; Nagar Haveli</t>
  </si>
  <si>
    <t>GA-Goa</t>
  </si>
  <si>
    <t>GJ-Gujarat</t>
  </si>
  <si>
    <t>HP-Himachal Pradesh</t>
  </si>
  <si>
    <t>HR-Haryana</t>
  </si>
  <si>
    <t>JH-Jharkhand</t>
  </si>
  <si>
    <t>JK-Jammu und Kashmir</t>
  </si>
  <si>
    <t>KA-Karnataka</t>
  </si>
  <si>
    <t>KL-Kerala</t>
  </si>
  <si>
    <t>LD-Lakshadweep</t>
  </si>
  <si>
    <t>MH-Maharashtra</t>
  </si>
  <si>
    <t>ML-Meghalaya</t>
  </si>
  <si>
    <t>MN-Manipur</t>
  </si>
  <si>
    <t>MP-Madhya Pradesh</t>
  </si>
  <si>
    <t>MZ-Mizoram</t>
  </si>
  <si>
    <t>NL-Nagaland</t>
  </si>
  <si>
    <t>OR-Orissa</t>
  </si>
  <si>
    <t>PB-Punjab</t>
  </si>
  <si>
    <t>PY-Puducherry</t>
  </si>
  <si>
    <t>RJ-Rajasthan</t>
  </si>
  <si>
    <t>SK-Sikkim</t>
  </si>
  <si>
    <t>SV-Silvasa U.T.</t>
  </si>
  <si>
    <t>TL-Telangana</t>
  </si>
  <si>
    <t>TN-Tamil Nadu</t>
  </si>
  <si>
    <t>TR-Tripura</t>
  </si>
  <si>
    <t>UA-Uttarakhand</t>
  </si>
  <si>
    <t>UL-Uttaranchal</t>
  </si>
  <si>
    <t>UP-Uttar Pradesh</t>
  </si>
  <si>
    <t>WB-West Bengal</t>
  </si>
  <si>
    <t>District</t>
  </si>
  <si>
    <t>Payment terms codes with description</t>
  </si>
  <si>
    <t>Region code</t>
  </si>
  <si>
    <t>Regision description</t>
  </si>
  <si>
    <t>Region Code with Description</t>
  </si>
  <si>
    <t>MSMED category</t>
  </si>
  <si>
    <t>LICENSE FEES</t>
  </si>
  <si>
    <t>LEASE PREMIUM</t>
  </si>
  <si>
    <t>RENT</t>
  </si>
  <si>
    <t>WAREHOUSING CHARGES/ RENT</t>
  </si>
  <si>
    <t>STORAGE CHARGES</t>
  </si>
  <si>
    <t>HALL CHARGES</t>
  </si>
  <si>
    <t>FLAT RENT</t>
  </si>
  <si>
    <t>GODOWN RENT</t>
  </si>
  <si>
    <t>GENERATOR HIRE CHARGES</t>
  </si>
  <si>
    <t>OFFICE RENT</t>
  </si>
  <si>
    <t xml:space="preserve">VEHICLE RENT [TRACTOR AND FORKLIFT, ETC.] </t>
  </si>
  <si>
    <t>ALTERNATIVE POWER BACKUP SYSTEM CHARGES</t>
  </si>
  <si>
    <t>FACILITY CHARGES FOR PROVIDING PIPING FOR STORAGE OF GAS</t>
  </si>
  <si>
    <t>RECEPIENT TYPE</t>
  </si>
  <si>
    <t>PAN IS VALID</t>
  </si>
  <si>
    <t>TAX CODE</t>
  </si>
  <si>
    <t>NATURE OF SERVICES</t>
  </si>
  <si>
    <t>S NO</t>
  </si>
  <si>
    <t>CONTRACTOR SERVICES (INDICATIVE LIST)</t>
  </si>
  <si>
    <t>PROFESSIONAL SERVICES (INDICATIVE LIST)</t>
  </si>
  <si>
    <t>RENT (INDICATIVE LIST)</t>
  </si>
  <si>
    <t>TDS NOT APPLICABLE</t>
  </si>
  <si>
    <t>CONTRACTOR_SERVICES</t>
  </si>
  <si>
    <t>MANPOWER SUPPLY CHARGES</t>
  </si>
  <si>
    <t>DOCTOR/ HEALTHCARE PROFESSIONAL FEES</t>
  </si>
  <si>
    <t>COMMISSION</t>
  </si>
  <si>
    <t>PROFESSIONAL_SERVICES</t>
  </si>
  <si>
    <t>SECURITY CHARGES/ SECURITY GUARD CHARGES</t>
  </si>
  <si>
    <t>ADVOCATE FEES</t>
  </si>
  <si>
    <t>OVER-RIDING COMMISSION</t>
  </si>
  <si>
    <t xml:space="preserve">THIRD PARTY PERSONNEL </t>
  </si>
  <si>
    <t>LEGAL FEES</t>
  </si>
  <si>
    <t>AGENCY COMMISSION</t>
  </si>
  <si>
    <t>CAR RENTAL / HIRE CHARGES</t>
  </si>
  <si>
    <t>AUDIT FEES</t>
  </si>
  <si>
    <t>SUPERVISORY CHARGES TO ORGANISERS/ GROWERS</t>
  </si>
  <si>
    <t>TDS_NOT_APPLICABLE</t>
  </si>
  <si>
    <t>ANNUAL MAINTENANCE CHARGES (AMC)</t>
  </si>
  <si>
    <t>REPRESENTATION FEES</t>
  </si>
  <si>
    <t>EXPORT COMMISSION</t>
  </si>
  <si>
    <t>CATERING CHARGES</t>
  </si>
  <si>
    <t>CONSULTANCY FEES</t>
  </si>
  <si>
    <t>C &amp; F AGENT COMMISSION</t>
  </si>
  <si>
    <t>VEHICLES REPAIR CHARGES</t>
  </si>
  <si>
    <t>MANAGEMENT FEES</t>
  </si>
  <si>
    <t>COURIER CHARGES</t>
  </si>
  <si>
    <t>MANAGEMENT CONSULTANT FEES</t>
  </si>
  <si>
    <t>GARDEN MAINTENANCE CHARGES</t>
  </si>
  <si>
    <t>ARTWORK FEES</t>
  </si>
  <si>
    <t>BOOK BINDING CHARGES</t>
  </si>
  <si>
    <t>DESIGNING FEES</t>
  </si>
  <si>
    <t>INCINERATION CHARGES</t>
  </si>
  <si>
    <t>CERTIFICATION FEES</t>
  </si>
  <si>
    <t>JOBWORK CHARGES</t>
  </si>
  <si>
    <t>INSPECTION FEES</t>
  </si>
  <si>
    <t>LABOUR CHARGES</t>
  </si>
  <si>
    <t>TESTING CHARGES</t>
  </si>
  <si>
    <t>REPAIR &amp; MAINTENANCE EXPENSES</t>
  </si>
  <si>
    <t>SOFTWARE DEVELOPMENT CHARGES</t>
  </si>
  <si>
    <t>TRAINING EXPENSES</t>
  </si>
  <si>
    <t>ADVERTISING CONTRACTS</t>
  </si>
  <si>
    <t>ARCHITECT FEES</t>
  </si>
  <si>
    <t>PLUMBING CHARGES</t>
  </si>
  <si>
    <t>LEGAL ADVISOR FEES</t>
  </si>
  <si>
    <t>PAINTING CHARGES</t>
  </si>
  <si>
    <t>RETAINERSHIP FEES</t>
  </si>
  <si>
    <t>CARPENTERY JOBS/ CHARGES</t>
  </si>
  <si>
    <t>HONARARIUM FEES</t>
  </si>
  <si>
    <t>HEALTH / MEDICAL CHECKUP FEES</t>
  </si>
  <si>
    <t>HAMALI CHARGES</t>
  </si>
  <si>
    <t>ROYALTY TO DOMESTIC COMPANY</t>
  </si>
  <si>
    <t>LOADING/ UNLOADING CHARGES</t>
  </si>
  <si>
    <t>TRAIT PREMIUM TO DOMESTIC COMPANY</t>
  </si>
  <si>
    <t>HOUSEKEEPING CHARGES</t>
  </si>
  <si>
    <t>RESEARCH &amp; DEVELOPMENT EXPENSES</t>
  </si>
  <si>
    <t>CIVIL WORK CHARGES</t>
  </si>
  <si>
    <t>VALUATION FEES</t>
  </si>
  <si>
    <t>ERECTION CHARGES</t>
  </si>
  <si>
    <t>PROFESSIONAL FEES</t>
  </si>
  <si>
    <t>PRINTING CHARGES</t>
  </si>
  <si>
    <t>CO-ORDINATION CHARGES</t>
  </si>
  <si>
    <t>LUNCH EXPENSES</t>
  </si>
  <si>
    <t>ONLINE DATABASE RETREIVAL CHARGES</t>
  </si>
  <si>
    <t>TRANSPORTATION/ FREIGHT- OTHER THAN ROAD</t>
  </si>
  <si>
    <t>ENGINEERING FEES</t>
  </si>
  <si>
    <t>C&amp;F - FIXED REMUNERATION CHARGES</t>
  </si>
  <si>
    <t>LISTING FEES TO STOCK EXCHANGE</t>
  </si>
  <si>
    <t>VEHICLE HIRE CHARGES</t>
  </si>
  <si>
    <t>REGISTRAR FEES</t>
  </si>
  <si>
    <t>ELECTRICAL JOBS</t>
  </si>
  <si>
    <t>STUDY FEES</t>
  </si>
  <si>
    <t>BRANDING CHARGES</t>
  </si>
  <si>
    <t>RECRUITMENT FEES</t>
  </si>
  <si>
    <t>STAFF BUS CHARGES</t>
  </si>
  <si>
    <t>ENGINEERING &amp; SUPERVISION CHARGES</t>
  </si>
  <si>
    <t>OPERATION CHARGES</t>
  </si>
  <si>
    <t>ANALYSIS CHARGES</t>
  </si>
  <si>
    <t>FACILITY MAINTENANCE CHARGES</t>
  </si>
  <si>
    <t>TRAINER FEES</t>
  </si>
  <si>
    <t>FABRICATION CHARGES</t>
  </si>
  <si>
    <t>ASSESSMENT FEES</t>
  </si>
  <si>
    <t>RIGGING JOBS</t>
  </si>
  <si>
    <t>INSTALLATION CHARGES- TECHNICAL</t>
  </si>
  <si>
    <t>LANDFIL CHARGES</t>
  </si>
  <si>
    <t>PO MANAGEMENT</t>
  </si>
  <si>
    <t>SHIFTING CHARGES</t>
  </si>
  <si>
    <t xml:space="preserve">CALIBRATION CHARGES </t>
  </si>
  <si>
    <t>COMPUTER CLEANING CHARGES</t>
  </si>
  <si>
    <t>PAYMENTS TO PHOTOGRAPHERS, MODELS, ARTIST</t>
  </si>
  <si>
    <t>OFFICE MAINTENANCE CHARGES</t>
  </si>
  <si>
    <t>EVENT MANAGEMENT FEES</t>
  </si>
  <si>
    <t>GENSET CHARGES</t>
  </si>
  <si>
    <t>CLEARING &amp; HANDLING CHARGES (IMPORT/EXPORT)</t>
  </si>
  <si>
    <t>WASTE DISPOSAL CHARGES</t>
  </si>
  <si>
    <t>CANTEEN SERVICES</t>
  </si>
  <si>
    <t>BUILDING REPAIRS</t>
  </si>
  <si>
    <t>CONTRACTUAL ENGINEERING SERVICES</t>
  </si>
  <si>
    <t>CONVERSION CHARGES</t>
  </si>
  <si>
    <t>PROCESSING CHARGES</t>
  </si>
  <si>
    <t>CUSTOMIZATION CHARGES</t>
  </si>
  <si>
    <t>REPLACEMENT CHARGES - WITH SERVICES INDICATED ON THE DESCRIPTION</t>
  </si>
  <si>
    <t>LAMINATION CHARGES</t>
  </si>
  <si>
    <t>CARTING CHARGES</t>
  </si>
  <si>
    <t>COMMISSION (INDICATIVE LIST)</t>
  </si>
  <si>
    <t>PAN AVAILABLE 
INDIVIDUAL &amp; HUF</t>
  </si>
  <si>
    <t>PAN AVAILABLE 
OTHER THAN INDIVIDUAL &amp; HUF</t>
  </si>
  <si>
    <t>PAN NOT AVAILABLE 
INDIVIDUAL &amp; HUF</t>
  </si>
  <si>
    <t>PAN NOT AVAILABLE 
OTHER THAN INDIVIDUAL &amp; HUF</t>
  </si>
  <si>
    <t>EXEMPTION REASON (IF EXEMPTED)</t>
  </si>
  <si>
    <t>INSERT THE DATA</t>
  </si>
  <si>
    <t>USER DRILLDOWN BUTTON</t>
  </si>
  <si>
    <t>AGENCY / SERVICE CHARGES</t>
  </si>
  <si>
    <t>COLD STORAGE CHARGES</t>
  </si>
  <si>
    <t xml:space="preserve">CALL CENTER SERVICES </t>
  </si>
  <si>
    <t xml:space="preserve">HANDLING CHARGES </t>
  </si>
  <si>
    <t>SPONSORSHIP FEES EXCLUDING STALL</t>
  </si>
  <si>
    <t>SPONSORSHIP FEES INCLUDING STALL</t>
  </si>
  <si>
    <t>BANQUETE RENT / CHARGES</t>
  </si>
  <si>
    <t>HOTEL CHARGES EXCLUDING RENT FOR BANQUATE, EQUIPMENT</t>
  </si>
  <si>
    <r>
      <t xml:space="preserve">PAYMENT TERMS
</t>
    </r>
    <r>
      <rPr>
        <sz val="12"/>
        <rFont val="Verdana"/>
        <family val="2"/>
      </rPr>
      <t>(Payment Terms should be at least 15 days from Receipt of invoice or more)</t>
    </r>
  </si>
  <si>
    <t>YES</t>
  </si>
  <si>
    <t>NO</t>
  </si>
  <si>
    <t>Goods</t>
  </si>
  <si>
    <t>GOODS</t>
  </si>
  <si>
    <t>Status of Vendor based on answer to above questions.</t>
  </si>
  <si>
    <t>Return</t>
  </si>
  <si>
    <t>Compliance</t>
  </si>
  <si>
    <t>Compliant</t>
  </si>
  <si>
    <t>Non-compliant</t>
  </si>
  <si>
    <t>TDS</t>
  </si>
  <si>
    <t>NOT APPLICABLE</t>
  </si>
  <si>
    <t>COMPLIANT</t>
  </si>
  <si>
    <t>RESULT</t>
  </si>
  <si>
    <t>NON-COMPLIANT</t>
  </si>
  <si>
    <t>SELECT -GOODS OR CATEGORY OF SERVICE ( PLEASE SELECT CATEGORY FROM DROPDOWN LIST)</t>
  </si>
  <si>
    <t>Do you have Permanent Establishement in India?  (In case of Supply of Goods by Non-resident)
(Indian vendors shall select "NOT APPLICABLE")</t>
  </si>
  <si>
    <t>PAN AVAILABLE 
OTHER THAN INDIVIDUAL &amp; HUF 
(Non-Compliant)</t>
  </si>
  <si>
    <t>PAN AVAILABLE 
INDIVIDUAL &amp; HUF
 (Non-Compliant)</t>
  </si>
  <si>
    <t>INDIA</t>
  </si>
  <si>
    <t>SPECIAL FEATURE OF THE CO AS PER DEVELOPMENT ACT 2006 (SMALL, MEDIUM, MICRO)
(Only for Domestic Vendors)</t>
  </si>
  <si>
    <t>GOODS/ NATURE OF SERVICE ( PLEASE SELECT NATURE OF SERVICE FROM DROPDOWN LIST)</t>
  </si>
  <si>
    <r>
      <t xml:space="preserve">GST NUMBER  </t>
    </r>
    <r>
      <rPr>
        <sz val="11"/>
        <rFont val="Verdana"/>
        <family val="2"/>
      </rPr>
      <t>(If GST Number IS NOT Available, kindly mention as  "UNREGISTERED")</t>
    </r>
    <r>
      <rPr>
        <sz val="10"/>
        <rFont val="Verdana"/>
        <family val="2"/>
      </rPr>
      <t xml:space="preserve"> </t>
    </r>
    <r>
      <rPr>
        <sz val="10"/>
        <color rgb="FF002060"/>
        <rFont val="Verdana"/>
        <family val="2"/>
      </rPr>
      <t>(only for Domestic Vendors)</t>
    </r>
  </si>
  <si>
    <t>YA00 - Payable net on receiving invoice</t>
  </si>
  <si>
    <t>YC55 - 14 days net after invoice date</t>
  </si>
  <si>
    <t>YE00 - 30 days net after invoice date</t>
  </si>
  <si>
    <t>YE05 - 30 days net after receiving invoice</t>
  </si>
  <si>
    <t>YE40  - 40 days net after receiving invoice</t>
  </si>
  <si>
    <t>YE41  - 40 days net after date of invoice</t>
  </si>
  <si>
    <t>YE50 - 45 days net of invoice date</t>
  </si>
  <si>
    <t>YE55 - 45 days net after receiving invoice</t>
  </si>
  <si>
    <t>YE66  - 55 days net after invoice date</t>
  </si>
  <si>
    <t>YE83  - 55 days net after receiving invoice</t>
  </si>
  <si>
    <t>YF00 - 60 days net after invoice date</t>
  </si>
  <si>
    <t>YF05 - 60 days net after receiving invoice</t>
  </si>
  <si>
    <t>YF29  - 70 days net after date of invoice</t>
  </si>
  <si>
    <t>YF30 - 75 days net after invoice date</t>
  </si>
  <si>
    <t>YF31 - 75 days net after receiving invoice</t>
  </si>
  <si>
    <t>YF40  - 70 days net after receiving invoice</t>
  </si>
  <si>
    <t>YF50 - 90 days net after date of invoice</t>
  </si>
  <si>
    <t>YF52 - 90 days net after receiving invoice</t>
  </si>
  <si>
    <t>YF67  - 100 days net after receiving invoice</t>
  </si>
  <si>
    <t>YG00 - 120 days net after invoice date</t>
  </si>
  <si>
    <t>YG15 - 120 days net after receiving invoice</t>
  </si>
  <si>
    <t>YG25  - 130 days net after receiving invoice</t>
  </si>
  <si>
    <t>YG26  - 130 days net after date of invoice</t>
  </si>
  <si>
    <t>YJ65 - 14 days 2%, 30 days net after receiving invoice</t>
  </si>
  <si>
    <t>YJ70 - 14 days 3%, 30 days net after receiving invoice</t>
  </si>
  <si>
    <t>YL47 - 30 days 2%, 60 days net after receiving invoice</t>
  </si>
  <si>
    <t>YL53 - 30 days 3%, 60 days net after receiving invoice</t>
  </si>
  <si>
    <t>YW07  - 100 days net after date of invoice</t>
  </si>
  <si>
    <t>YZ00 - Complex payment structures</t>
  </si>
  <si>
    <t>ZC58 - Bank Confirming 60 days net after receiving invoice</t>
  </si>
  <si>
    <t>ZC59 - Bank Confirming 90 days net after receiving invoice</t>
  </si>
  <si>
    <t>ZC60 - Bank Confirming 120 days net after receiving invoice</t>
  </si>
  <si>
    <t>ZC73 - Bank Confirming 105 days net after receiving invoice</t>
  </si>
  <si>
    <t>ZC86 - Bank Confirming 135 days net after receiving invoice</t>
  </si>
  <si>
    <t>ZC87 - Bank Confirming 150 days net after receiving invoice</t>
  </si>
  <si>
    <t>ZC88 - Bank Confirming 180 days net after receiving invoice</t>
  </si>
  <si>
    <t>ZC89 - Bank Confirming 165 days net after receiving invoice</t>
  </si>
  <si>
    <t>YF33 - 75 days net after B/L</t>
  </si>
  <si>
    <t>YF60 - 90 days net after B/L</t>
  </si>
  <si>
    <t>YG05 - 120 days after date of B/L</t>
  </si>
  <si>
    <t>YH10 - 180 days net after B/L</t>
  </si>
  <si>
    <t>YF10 - 60 days from B/L date</t>
  </si>
  <si>
    <t>YE60 - 45 days net after B/L</t>
  </si>
  <si>
    <t>YE15 - 30 days net after B/L</t>
  </si>
  <si>
    <t>YY92 - Inv. dated&lt;16 of month, paid on 2nd in 3 months ; Inv. dated&gt;15 of month, paid on 16th in 3 months</t>
  </si>
  <si>
    <t>N1-3C-194C 1%-Pmt to Contractors-Ind/HUF</t>
  </si>
  <si>
    <t>N1-3D-194C 2%-Pmt to Contractor-Oth Th Ind/HUF</t>
  </si>
  <si>
    <t>N1-4C-194C 20%-Pmt to Contract-Ind/HUF-NO PAN</t>
  </si>
  <si>
    <t>N1-4D-194C 20%-Pmt to Contract-Others-NO PAN</t>
  </si>
  <si>
    <t>N5-Q5-194C 5%-Pmt to Contractors-Ind/HUF</t>
  </si>
  <si>
    <t>N5-Q6-194C 5%-Pmt to Contractor-Oth Th Ind/HUF</t>
  </si>
  <si>
    <t>N1-3M-194J 10% Prof / Tech Serv-ind/HUF</t>
  </si>
  <si>
    <t>N1-3N-194J 10% Prof/Tech Serv-Oth Than ind/HUF</t>
  </si>
  <si>
    <t>N1-4M-194J 20% Prof / Tech Serv-ind/HUF-NO PAN</t>
  </si>
  <si>
    <t>N1-4N-194J 20% Prof/Tech Serv-O In/HUF-NO PAN</t>
  </si>
  <si>
    <t>N5-W3-194J 20% Prof / Tech Serv-ind/HUF</t>
  </si>
  <si>
    <t>N5-W4-194J 20% Prof/Tech Serv-Oth Than ind/HUF</t>
  </si>
  <si>
    <t>N1-6M-194J 2% Prof / Tech Serv-ind/HUF</t>
  </si>
  <si>
    <t>N1-6M-194J 2% Prof/Tech Serv-Oth Than ind/HUF</t>
  </si>
  <si>
    <t>N5-W5-194J 5% Prof / Tech Serv-ind/HUF</t>
  </si>
  <si>
    <t>N5-W5-194J 5% Prof/Tech Serv-Oth Than ind/HUF</t>
  </si>
  <si>
    <t>N1-5M-194J 2% Prof / Tech Serv-ind/HUF</t>
  </si>
  <si>
    <t>N1-5N-194J 2% Prof/Tech Serv-Oth Than ind/HUF</t>
  </si>
  <si>
    <t>N1-6G-194H 5% on Comm/Brok-Ind/HUF</t>
  </si>
  <si>
    <t xml:space="preserve">N1-6H-194H 5% on Comm/Brok-oth Than Ind/HUF </t>
  </si>
  <si>
    <t>N1-4G-194H 20% on Comm/Brok-Ind/HUF -NO PAN</t>
  </si>
  <si>
    <t>N1-4H-194H 20% on Comm/Brok-Oth In/HUF-NO PAN</t>
  </si>
  <si>
    <t>N5-Q7-194H 10% on Comm/Brok-Ind/HUF</t>
  </si>
  <si>
    <t xml:space="preserve">N5-Q8-194H 10% on Comm/Brok-oth Than Ind/HUF </t>
  </si>
  <si>
    <t>N1-3I-194I 10% Rent-Land,Bld,Fur-Ind/HUF</t>
  </si>
  <si>
    <t>N1-3J-194I 10% Rent-Land,Bld,Fur-Oth t Ind/HUF</t>
  </si>
  <si>
    <t>N1-4I-194I 20% Rent-Land,Bld,Fur-Ind/HUF-NOPAN</t>
  </si>
  <si>
    <t>N1-4J-194I 20% Rent-Land,Bld,Fur-OIn/HUF-NOPAN</t>
  </si>
  <si>
    <t>N5-W1-194I 20% Rent-Land,Bld,Fur-Ind/HUF</t>
  </si>
  <si>
    <t>N5-W2-194I 20% Rent-Land,Bld,Fur-Oth t Ind/HUF</t>
  </si>
  <si>
    <t>N1-3K-194I 2% On Rent-P/M, Equip-Ind/HUF</t>
  </si>
  <si>
    <t>N1-3L-194I 2% Rent-Land,Bld,Fur-Oth t Ind/HUF</t>
  </si>
  <si>
    <t>N1-4K-194I 20% On Rent-P/M,Equip-Ind/HUF-NOPAN</t>
  </si>
  <si>
    <t>N1-4L-194I 20% Rent-Land,Bld,Fur-OIn/HUF-NOPAN</t>
  </si>
  <si>
    <t>N5-Q9-194I 5% On Rent-P/M, Equip-Ind/HUF</t>
  </si>
  <si>
    <t>N5-Q0-194I 5% Rent-Land,Bld,Fur-Oth t Ind/HUF</t>
  </si>
  <si>
    <r>
      <t xml:space="preserve">PAN NUMBER </t>
    </r>
    <r>
      <rPr>
        <sz val="10"/>
        <color rgb="FF002060"/>
        <rFont val="Verdana"/>
        <family val="2"/>
      </rPr>
      <t>(Only for Domestic Vendors, If PAN is not available, leave blank)</t>
    </r>
  </si>
  <si>
    <r>
      <t xml:space="preserve">Is your TDS/WHT/TCS (Appearing in your Form 26AS) aggregate in last </t>
    </r>
    <r>
      <rPr>
        <sz val="10"/>
        <color rgb="FFC00000"/>
        <rFont val="Verdana"/>
        <family val="2"/>
      </rPr>
      <t>one</t>
    </r>
    <r>
      <rPr>
        <sz val="10"/>
        <rFont val="Verdana"/>
        <family val="2"/>
      </rPr>
      <t xml:space="preserve"> Financial years is INR 50,000 or more? </t>
    </r>
    <r>
      <rPr>
        <sz val="10"/>
        <color rgb="FF002060"/>
        <rFont val="Verdana"/>
        <family val="2"/>
      </rPr>
      <t>(For Indian Vendors and Foreign Vendors having Permanent Establishment in India)</t>
    </r>
  </si>
  <si>
    <r>
      <t xml:space="preserve">Have you filed the Return of Income tax for last </t>
    </r>
    <r>
      <rPr>
        <sz val="10"/>
        <color rgb="FFC00000"/>
        <rFont val="Verdana"/>
        <family val="2"/>
      </rPr>
      <t>one</t>
    </r>
    <r>
      <rPr>
        <sz val="10"/>
        <rFont val="Verdana"/>
        <family val="2"/>
      </rPr>
      <t xml:space="preserve"> Financial years ?
(If answer to above question related to TDS/WHT/TCS is NO, please select NOT APPLICABLE) </t>
    </r>
    <r>
      <rPr>
        <sz val="10"/>
        <color rgb="FF002060"/>
        <rFont val="Verdana"/>
        <family val="2"/>
      </rPr>
      <t>(For Indian Vendors and Foreign Vendors having Permanent Establishment in India)</t>
    </r>
  </si>
  <si>
    <t>Payment terms codes with description for MSMED</t>
  </si>
  <si>
    <t>YE41  - 40 days net after date of invoice</t>
  </si>
  <si>
    <r>
      <t xml:space="preserve">PAYMENT TERMS
</t>
    </r>
    <r>
      <rPr>
        <sz val="12"/>
        <rFont val="Verdana"/>
        <family val="2"/>
      </rPr>
      <t>(Please select the Payment terms from the dropdown list if Special feature of the company is Small, Medium, Micro)</t>
    </r>
  </si>
  <si>
    <t>Not Applicable</t>
  </si>
  <si>
    <t>Payable as per MSMED terms mentioned below</t>
  </si>
  <si>
    <t>N3-Q3-194Q 0% TDS on Sales of Goods before exceeding Threshold</t>
  </si>
  <si>
    <t>N7-Q3-194Q 0% TDS on Sales of Goods before exceeding Threshold</t>
  </si>
  <si>
    <t xml:space="preserve">YE50 - 45 days net of invoice </t>
  </si>
  <si>
    <t>A</t>
  </si>
  <si>
    <t>1</t>
  </si>
  <si>
    <t>C</t>
  </si>
  <si>
    <t>B</t>
  </si>
  <si>
    <t>2</t>
  </si>
  <si>
    <t>P</t>
  </si>
  <si>
    <t>3</t>
  </si>
  <si>
    <t>F</t>
  </si>
  <si>
    <t>D</t>
  </si>
  <si>
    <t>4</t>
  </si>
  <si>
    <t>T</t>
  </si>
  <si>
    <t>E</t>
  </si>
  <si>
    <t>5</t>
  </si>
  <si>
    <t>J</t>
  </si>
  <si>
    <t>6</t>
  </si>
  <si>
    <t>G</t>
  </si>
  <si>
    <t>7</t>
  </si>
  <si>
    <t>H</t>
  </si>
  <si>
    <t>8</t>
  </si>
  <si>
    <t>I</t>
  </si>
  <si>
    <t>9</t>
  </si>
  <si>
    <t>K</t>
  </si>
  <si>
    <t>L</t>
  </si>
  <si>
    <t>M</t>
  </si>
  <si>
    <t>N</t>
  </si>
  <si>
    <t>O</t>
  </si>
  <si>
    <t>Q</t>
  </si>
  <si>
    <t>R</t>
  </si>
  <si>
    <t>S</t>
  </si>
  <si>
    <t>U</t>
  </si>
  <si>
    <t>V</t>
  </si>
  <si>
    <t>W</t>
  </si>
  <si>
    <t>X</t>
  </si>
  <si>
    <t>Y</t>
  </si>
  <si>
    <t>Z</t>
  </si>
  <si>
    <t>Simply Natural Foods Pvt Ltd</t>
  </si>
  <si>
    <t>07ABDCS6108G1ZG</t>
  </si>
  <si>
    <t>Sangam Lane, B-356, New Ashok Nagar</t>
  </si>
  <si>
    <t>East Delhi</t>
  </si>
  <si>
    <t>New Delhi</t>
  </si>
  <si>
    <t>not applicable</t>
  </si>
  <si>
    <t>info@simplynaturals.co.in</t>
  </si>
  <si>
    <t>0</t>
  </si>
  <si>
    <t>STATUS OF VENDOR (4th Letter of PAN is "P" then vendor is "INDIVIDUAL" else "OTHER")</t>
  </si>
  <si>
    <t>IF STATUS OF VENDOR ABOVE IS "INDIVIDUAL", PLEASE INFORM IF PAN IS LINKED WITH AADHAR
(If Status of vendor is "Other", please select "NOT APPLICABLE")</t>
  </si>
  <si>
    <t>YES-YES-YES-YES</t>
  </si>
  <si>
    <t>YES-YES-YES-NO</t>
  </si>
  <si>
    <t>YES-YES-YES-NOT APPLICABLE</t>
  </si>
  <si>
    <t>YES-YES-NO-YES</t>
  </si>
  <si>
    <t>YES-YES-NO-NO</t>
  </si>
  <si>
    <t>YES-YES-NO-NOT APPLICABLE</t>
  </si>
  <si>
    <t>YES-YES-NOT APPLICABLE-YES</t>
  </si>
  <si>
    <t>YES-YES-NOT APPLICABLE-NO</t>
  </si>
  <si>
    <t>YES-YES-NOT APPLICABLE-NOT APPLICABLE</t>
  </si>
  <si>
    <t>YES-NO-YES-YES</t>
  </si>
  <si>
    <t>YES-NO-YES-NO</t>
  </si>
  <si>
    <t>YES-NO-YES-NOT APPLICABLE</t>
  </si>
  <si>
    <t>YES-NO-NO-YES</t>
  </si>
  <si>
    <t>YES-NO-NO-NO</t>
  </si>
  <si>
    <t>YES-NO-NO-NOT APPLICABLE</t>
  </si>
  <si>
    <t>YES-NO-NOT APPLICABLE-YES</t>
  </si>
  <si>
    <t>YES-NO-NOT APPLICABLE-NO</t>
  </si>
  <si>
    <t>YES-NO-NOT APPLICABLE-NOT APPLICABLE</t>
  </si>
  <si>
    <t>YES-NOT APPLICABLE-YES-YES</t>
  </si>
  <si>
    <t>YES-NOT APPLICABLE-YES-NO</t>
  </si>
  <si>
    <t>YES-NOT APPLICABLE-YES-NOT APPLICABLE</t>
  </si>
  <si>
    <t>YES-NOT APPLICABLE-NO-YES</t>
  </si>
  <si>
    <t>YES-NOT APPLICABLE-NO-NO</t>
  </si>
  <si>
    <t>YES-NOT APPLICABLE-NO-NOT APPLICABLE</t>
  </si>
  <si>
    <t>YES-NOT APPLICABLE-NOT APPLICABLE-YES</t>
  </si>
  <si>
    <t>YES-NOT APPLICABLE-NOT APPLICABLE-NO</t>
  </si>
  <si>
    <t>YES-NOT APPLICABLE-NOT APPLICABLE-NOT APPLICABLE</t>
  </si>
  <si>
    <t>NO-YES-YES-YES</t>
  </si>
  <si>
    <t>NO-YES-YES-NO</t>
  </si>
  <si>
    <t>NO-YES-YES-NOT APPLICABLE</t>
  </si>
  <si>
    <t>NO-YES-NO-YES</t>
  </si>
  <si>
    <t>NO-YES-NO-NO</t>
  </si>
  <si>
    <t>NO-YES-NO-NOT APPLICABLE</t>
  </si>
  <si>
    <t>NO-YES-NOT APPLICABLE-YES</t>
  </si>
  <si>
    <t>NO-YES-NOT APPLICABLE-NO</t>
  </si>
  <si>
    <t>NO-YES-NOT APPLICABLE-NOT APPLICABLE</t>
  </si>
  <si>
    <t>NO-NO-YES-YES</t>
  </si>
  <si>
    <t>NO-NO-YES-NO</t>
  </si>
  <si>
    <t>NO-NO-YES-NOT APPLICABLE</t>
  </si>
  <si>
    <t>NO-NO-NO-YES</t>
  </si>
  <si>
    <t>NO-NO-NO-NO</t>
  </si>
  <si>
    <t>NO-NO-NO-NOT APPLICABLE</t>
  </si>
  <si>
    <t>NO-NO-NOT APPLICABLE-YES</t>
  </si>
  <si>
    <t>NO-NO-NOT APPLICABLE-NO</t>
  </si>
  <si>
    <t>NO-NO-NOT APPLICABLE-NOT APPLICABLE</t>
  </si>
  <si>
    <t>NO-NOT APPLICABLE-YES-YES</t>
  </si>
  <si>
    <t>NO-NOT APPLICABLE-YES-NO</t>
  </si>
  <si>
    <t>NO-NOT APPLICABLE-YES-NOT APPLICABLE</t>
  </si>
  <si>
    <t>NO-NOT APPLICABLE-NO-YES</t>
  </si>
  <si>
    <t>NO-NOT APPLICABLE-NO-NO</t>
  </si>
  <si>
    <t>NO-NOT APPLICABLE-NO-NOT APPLICABLE</t>
  </si>
  <si>
    <t>NO-NOT APPLICABLE-NOT APPLICABLE-YES</t>
  </si>
  <si>
    <t>NO-NOT APPLICABLE-NOT APPLICABLE-NO</t>
  </si>
  <si>
    <t>NO-NOT APPLICABLE-NOT APPLICABLE-NOT APPLICABLE</t>
  </si>
  <si>
    <t>NOT APPLICABLE-YES-YES-YES</t>
  </si>
  <si>
    <t>NOT APPLICABLE-YES-YES-NO</t>
  </si>
  <si>
    <t>NOT APPLICABLE-YES-YES-NOT APPLICABLE</t>
  </si>
  <si>
    <t>NOT APPLICABLE-YES-NO-YES</t>
  </si>
  <si>
    <t>NOT APPLICABLE-YES-NO-NO</t>
  </si>
  <si>
    <t>NOT APPLICABLE-YES-NO-NOT APPLICABLE</t>
  </si>
  <si>
    <t>NOT APPLICABLE-YES-NOT APPLICABLE-YES</t>
  </si>
  <si>
    <t>NOT APPLICABLE-YES-NOT APPLICABLE-NO</t>
  </si>
  <si>
    <t>NOT APPLICABLE-YES-NOT APPLICABLE-NOT APPLICABLE</t>
  </si>
  <si>
    <t>NOT APPLICABLE-NO-YES-YES</t>
  </si>
  <si>
    <t>NOT APPLICABLE-NO-YES-NO</t>
  </si>
  <si>
    <t>NOT APPLICABLE-NO-YES-NOT APPLICABLE</t>
  </si>
  <si>
    <t>NOT APPLICABLE-NO-NO-YES</t>
  </si>
  <si>
    <t>NOT APPLICABLE-NO-NO-NO</t>
  </si>
  <si>
    <t>NOT APPLICABLE-NO-NO-NOT APPLICABLE</t>
  </si>
  <si>
    <t>NOT APPLICABLE-NO-NOT APPLICABLE-YES</t>
  </si>
  <si>
    <t>NOT APPLICABLE-NO-NOT APPLICABLE-NO</t>
  </si>
  <si>
    <t>NOT APPLICABLE-NO-NOT APPLICABLE-NOT APPLICABLE</t>
  </si>
  <si>
    <t>NOT APPLICABLE-NOT APPLICABLE-YES-YES</t>
  </si>
  <si>
    <t>NOT APPLICABLE-NOT APPLICABLE-YES-NO</t>
  </si>
  <si>
    <t>NOT APPLICABLE-NOT APPLICABLE-YES-NOT APPLICABLE</t>
  </si>
  <si>
    <t>NOT APPLICABLE-NOT APPLICABLE-NO-YES</t>
  </si>
  <si>
    <t>NOT APPLICABLE-NOT APPLICABLE-NO-NO</t>
  </si>
  <si>
    <t>NOT APPLICABLE-NOT APPLICABLE-NO-NOT APPLICABLE</t>
  </si>
  <si>
    <t>NOT APPLICABLE-NOT APPLICABLE-NOT APPLICABLE-YES</t>
  </si>
  <si>
    <t>NOT APPLICABLE-NOT APPLICABLE-NOT APPLICABLE-NO</t>
  </si>
  <si>
    <t>NOT APPLICABLE-NOT APPLICABLE-NOT APPLICABLE-NOT APPLICABLE</t>
  </si>
  <si>
    <t>ABDPS6108G</t>
  </si>
  <si>
    <t>Individual</t>
  </si>
  <si>
    <t>Yes</t>
  </si>
  <si>
    <t>No</t>
  </si>
  <si>
    <t>Other</t>
  </si>
  <si>
    <t>Main</t>
  </si>
  <si>
    <t>Tax Compliant Supplier invoices, along with copy of delivery challans, lorry receipts must be sent by the Supplier to the CIRD (Central Invoice Receipting Department), Bayer House, Thane within 14 days from the date of supply. Suppliers should comply with applicable laws to issue commercial invoice which enables company to take Input Tax Credit. The Supplier hereby agrees to pay penalty/ liquidated damages to the Company for delay in submission of invoice, as per below table:</t>
  </si>
  <si>
    <t>The Supplier hereby acknowledge and agree that the liquidated damages/ penalty represent a fair and reasonable estimate</t>
  </si>
  <si>
    <t>33(a) In the case of services, the supply of services shall be deemed to be completed only if the Company receives an invoice and other documentation in addition to the undisputed services, failing which the Company reserves its right to withhold payment, until receipt of the invoice and other documents.</t>
  </si>
  <si>
    <t>To introduce sub clause a to clause 33
33(a) In the case of services, the supply of services shall be deemed to be completed only if the Company receives an invoice and other documentation in addition to the undisputed services, failing which the Company reserves its right to withhold payment, until receipt of the invoice and other documents</t>
  </si>
  <si>
    <t xml:space="preserve">SOFTWARE SUPPORT SERVICES OR TECHNOLOGY SERVICES / TECHNOLOGY SERVICE </t>
  </si>
  <si>
    <t>Agriculture Land Purchase (Rural)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</si>
</sst>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9"/>
      <name val="Century"/>
    </font>
    <font>
      <sz val="8"/>
      <name val="Century"/>
      <family val="1"/>
    </font>
    <font>
      <sz val="9"/>
      <name val="Century"/>
      <family val="1"/>
    </font>
    <font>
      <b/>
      <sz val="10"/>
      <name val="Verdana"/>
      <family val="2"/>
    </font>
    <font>
      <sz val="10"/>
      <name val="Verdana"/>
      <family val="2"/>
    </font>
    <font>
      <b/>
      <sz val="22"/>
      <name val="Verdana"/>
      <family val="2"/>
    </font>
    <font>
      <b/>
      <sz val="11"/>
      <name val="Verdana"/>
      <family val="2"/>
    </font>
    <font>
      <b/>
      <u/>
      <sz val="10"/>
      <name val="Verdana"/>
      <family val="2"/>
    </font>
    <font>
      <sz val="11"/>
      <name val="Verdana"/>
      <family val="2"/>
    </font>
    <font>
      <sz val="12"/>
      <name val="Verdana"/>
      <family val="2"/>
    </font>
    <font>
      <b/>
      <sz val="16"/>
      <name val="Verdana"/>
      <family val="2"/>
    </font>
    <font>
      <b/>
      <i/>
      <sz val="10"/>
      <color indexed="12"/>
      <name val="Verdana"/>
      <family val="2"/>
    </font>
    <font>
      <b/>
      <sz val="8"/>
      <name val="Verdana"/>
      <family val="2"/>
    </font>
    <font>
      <sz val="8"/>
      <name val="Verdana"/>
      <family val="2"/>
    </font>
    <font>
      <b/>
      <sz val="9"/>
      <name val="Century"/>
      <family val="1"/>
    </font>
    <font>
      <sz val="9"/>
      <color indexed="81"/>
      <name val="Tahoma"/>
      <family val="2"/>
    </font>
    <font>
      <u/>
      <sz val="7.65"/>
      <color indexed="12"/>
      <name val="Century"/>
      <family val="1"/>
    </font>
    <font>
      <u/>
      <sz val="10"/>
      <name val="Verdana"/>
      <family val="2"/>
    </font>
    <font>
      <b/>
      <sz val="8"/>
      <color theme="1"/>
      <name val="Verdana"/>
      <family val="2"/>
    </font>
    <font>
      <sz val="8"/>
      <color theme="1"/>
      <name val="Verdana"/>
      <family val="2"/>
    </font>
    <font>
      <sz val="12"/>
      <color theme="1"/>
      <name val="Calibri"/>
      <family val="2"/>
      <scheme val="minor"/>
    </font>
    <font>
      <sz val="12"/>
      <color rgb="FFFF0000"/>
      <name val="Calibri"/>
      <family val="2"/>
      <scheme val="minor"/>
    </font>
    <font>
      <sz val="12"/>
      <name val="Calibri"/>
      <family val="2"/>
      <scheme val="minor"/>
    </font>
    <font>
      <u/>
      <sz val="12"/>
      <color theme="10"/>
      <name val="Calibri"/>
      <family val="2"/>
      <scheme val="minor"/>
    </font>
    <font>
      <b/>
      <sz val="12"/>
      <color theme="0"/>
      <name val="Calibri"/>
      <family val="2"/>
      <scheme val="minor"/>
    </font>
    <font>
      <sz val="9"/>
      <color theme="1"/>
      <name val="Century"/>
      <family val="1"/>
    </font>
    <font>
      <b/>
      <sz val="12"/>
      <name val="Verdana"/>
      <family val="2"/>
    </font>
    <font>
      <b/>
      <sz val="9"/>
      <color theme="0"/>
      <name val="Century"/>
      <family val="1"/>
    </font>
    <font>
      <sz val="12"/>
      <color theme="1"/>
      <name val="Calibri"/>
      <family val="2"/>
      <scheme val="minor"/>
    </font>
    <font>
      <sz val="10"/>
      <color rgb="FF002060"/>
      <name val="Verdana"/>
      <family val="2"/>
    </font>
    <font>
      <sz val="10"/>
      <color rgb="FFC00000"/>
      <name val="Verdana"/>
      <family val="2"/>
    </font>
    <font>
      <sz val="9"/>
      <color theme="0"/>
      <name val="Century"/>
      <family val="1"/>
    </font>
    <font>
      <sz val="10"/>
      <color theme="0"/>
      <name val="Verdana"/>
      <family val="2"/>
    </font>
    <font>
      <b/>
      <sz val="11"/>
      <color theme="3"/>
      <name val="Calibri"/>
      <family val="2"/>
      <scheme val="minor"/>
    </font>
    <font>
      <sz val="10"/>
      <color rgb="FF4472C4"/>
      <name val="Arial"/>
      <family val="2"/>
    </font>
    <font>
      <b/>
      <sz val="11"/>
      <color theme="4" tint="-0.249977111117893"/>
      <name val="Calibri"/>
      <family val="2"/>
      <scheme val="minor"/>
    </font>
  </fonts>
  <fills count="15">
    <fill>
      <patternFill patternType="none"/>
    </fill>
    <fill>
      <patternFill patternType="gray125"/>
    </fill>
    <fill>
      <patternFill patternType="solid">
        <fgColor indexed="46"/>
        <bgColor indexed="64"/>
      </patternFill>
    </fill>
    <fill>
      <patternFill patternType="solid">
        <fgColor indexed="22"/>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0"/>
        <bgColor indexed="64"/>
      </patternFill>
    </fill>
    <fill>
      <patternFill patternType="solid">
        <fgColor rgb="FFFFFF99"/>
        <bgColor indexed="64"/>
      </patternFill>
    </fill>
    <fill>
      <patternFill patternType="solid">
        <fgColor theme="4" tint="0.79998168889431442"/>
        <bgColor indexed="64"/>
      </patternFill>
    </fill>
    <fill>
      <patternFill patternType="solid">
        <fgColor rgb="FF0070C0"/>
        <bgColor indexed="64"/>
      </patternFill>
    </fill>
    <fill>
      <patternFill patternType="solid">
        <fgColor rgb="FF00206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bgColor theme="4"/>
      </patternFill>
    </fill>
    <fill>
      <patternFill patternType="solid">
        <fgColor theme="7" tint="0.79998168889431442"/>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theme="4" tint="0.39997558519241921"/>
      </right>
      <top style="thin">
        <color indexed="64"/>
      </top>
      <bottom/>
      <diagonal/>
    </border>
    <border>
      <left/>
      <right style="thin">
        <color theme="4" tint="0.39997558519241921"/>
      </right>
      <top/>
      <bottom/>
      <diagonal/>
    </border>
    <border>
      <left/>
      <right/>
      <top style="thin">
        <color theme="4" tint="0.39997558519241921"/>
      </top>
      <bottom style="thin">
        <color indexed="64"/>
      </bottom>
      <diagonal/>
    </border>
    <border>
      <left/>
      <right/>
      <top/>
      <bottom style="medium">
        <color theme="4" tint="0.39997558519241921"/>
      </bottom>
      <diagonal/>
    </border>
  </borders>
  <cellStyleXfs count="4">
    <xf numFmtId="0" fontId="0" fillId="0" borderId="0"/>
    <xf numFmtId="0" fontId="16" fillId="0" borderId="0" applyNumberFormat="0" applyFill="0" applyBorder="0" applyAlignment="0" applyProtection="0">
      <alignment vertical="top"/>
      <protection locked="0"/>
    </xf>
    <xf numFmtId="0" fontId="2" fillId="0" borderId="0"/>
    <xf numFmtId="0" fontId="33" fillId="0" borderId="20" applyNumberFormat="0" applyFill="0" applyAlignment="0" applyProtection="0"/>
  </cellStyleXfs>
  <cellXfs count="104">
    <xf numFmtId="0" fontId="0" fillId="0" borderId="0" xfId="0"/>
    <xf numFmtId="0" fontId="4" fillId="0" borderId="0" xfId="0" applyFont="1"/>
    <xf numFmtId="0" fontId="18" fillId="0" borderId="1" xfId="0" applyFont="1" applyBorder="1"/>
    <xf numFmtId="0" fontId="19" fillId="0" borderId="2" xfId="0" applyFont="1" applyBorder="1"/>
    <xf numFmtId="0" fontId="13" fillId="0" borderId="2" xfId="0" applyFont="1" applyBorder="1" applyAlignment="1">
      <alignment vertical="center" wrapText="1"/>
    </xf>
    <xf numFmtId="0" fontId="0" fillId="0" borderId="0" xfId="0" applyAlignment="1">
      <alignment wrapText="1"/>
    </xf>
    <xf numFmtId="0" fontId="14" fillId="0" borderId="0" xfId="0" applyFont="1"/>
    <xf numFmtId="0" fontId="18" fillId="0" borderId="3" xfId="0" applyFont="1" applyBorder="1" applyAlignment="1">
      <alignment wrapText="1"/>
    </xf>
    <xf numFmtId="0" fontId="12" fillId="0" borderId="2" xfId="0" applyFont="1" applyBorder="1" applyAlignment="1">
      <alignment vertical="center" wrapText="1"/>
    </xf>
    <xf numFmtId="0" fontId="2" fillId="0" borderId="0" xfId="2"/>
    <xf numFmtId="0" fontId="20" fillId="0" borderId="4" xfId="0" applyFont="1" applyBorder="1"/>
    <xf numFmtId="0" fontId="20" fillId="0" borderId="1" xfId="0" applyFont="1" applyBorder="1"/>
    <xf numFmtId="0" fontId="20" fillId="4" borderId="1" xfId="0" applyFont="1" applyFill="1" applyBorder="1"/>
    <xf numFmtId="0" fontId="21" fillId="5" borderId="1" xfId="0" applyFont="1" applyFill="1" applyBorder="1" applyAlignment="1">
      <alignment vertical="top" wrapText="1"/>
    </xf>
    <xf numFmtId="0" fontId="20" fillId="0" borderId="1" xfId="0" applyFont="1" applyBorder="1" applyAlignment="1">
      <alignment vertical="top"/>
    </xf>
    <xf numFmtId="0" fontId="20" fillId="0" borderId="1" xfId="0" applyFont="1" applyBorder="1" applyAlignment="1">
      <alignment vertical="center"/>
    </xf>
    <xf numFmtId="0" fontId="20" fillId="4" borderId="1" xfId="0" applyFont="1" applyFill="1" applyBorder="1" applyAlignment="1">
      <alignment vertical="top"/>
    </xf>
    <xf numFmtId="0" fontId="20" fillId="0" borderId="1" xfId="0" applyFont="1" applyBorder="1" applyAlignment="1">
      <alignment wrapText="1"/>
    </xf>
    <xf numFmtId="0" fontId="22" fillId="0" borderId="1" xfId="0" applyFont="1" applyBorder="1" applyAlignment="1">
      <alignment horizontal="left"/>
    </xf>
    <xf numFmtId="0" fontId="22" fillId="4" borderId="1" xfId="0" applyFont="1" applyFill="1" applyBorder="1"/>
    <xf numFmtId="0" fontId="22" fillId="0" borderId="1" xfId="0" applyFont="1" applyBorder="1" applyAlignment="1">
      <alignment wrapText="1"/>
    </xf>
    <xf numFmtId="0" fontId="14" fillId="0" borderId="7" xfId="0" applyFont="1" applyBorder="1"/>
    <xf numFmtId="0" fontId="14" fillId="0" borderId="8" xfId="0" applyFont="1" applyBorder="1" applyAlignment="1">
      <alignment wrapText="1"/>
    </xf>
    <xf numFmtId="0" fontId="14" fillId="0" borderId="9" xfId="0" applyFont="1" applyBorder="1" applyAlignment="1">
      <alignment wrapText="1"/>
    </xf>
    <xf numFmtId="0" fontId="4" fillId="6" borderId="2" xfId="0" applyFont="1" applyFill="1" applyBorder="1"/>
    <xf numFmtId="0" fontId="4" fillId="6" borderId="2" xfId="0" applyFont="1" applyFill="1" applyBorder="1" applyAlignment="1">
      <alignment horizontal="left"/>
    </xf>
    <xf numFmtId="0" fontId="4" fillId="0" borderId="0" xfId="0" applyFont="1" applyProtection="1">
      <protection locked="0"/>
    </xf>
    <xf numFmtId="0" fontId="4" fillId="7" borderId="2" xfId="0" applyFont="1" applyFill="1" applyBorder="1" applyProtection="1">
      <protection locked="0"/>
    </xf>
    <xf numFmtId="0" fontId="10" fillId="7" borderId="2" xfId="0" applyFont="1" applyFill="1" applyBorder="1" applyProtection="1">
      <protection locked="0"/>
    </xf>
    <xf numFmtId="0" fontId="6" fillId="7" borderId="2" xfId="0" applyFont="1" applyFill="1" applyBorder="1" applyProtection="1">
      <protection locked="0"/>
    </xf>
    <xf numFmtId="0" fontId="4" fillId="8" borderId="2" xfId="0" applyFont="1" applyFill="1" applyBorder="1" applyProtection="1">
      <protection locked="0"/>
    </xf>
    <xf numFmtId="0" fontId="21" fillId="0" borderId="0" xfId="0" applyFont="1" applyAlignment="1">
      <alignment vertical="top" wrapText="1"/>
    </xf>
    <xf numFmtId="0" fontId="20" fillId="0" borderId="6" xfId="0" applyFont="1" applyBorder="1" applyAlignment="1">
      <alignment vertical="top" wrapText="1"/>
    </xf>
    <xf numFmtId="0" fontId="22" fillId="0" borderId="6" xfId="0" applyFont="1" applyBorder="1" applyAlignment="1">
      <alignment vertical="top" wrapText="1"/>
    </xf>
    <xf numFmtId="0" fontId="23" fillId="4" borderId="6" xfId="1" applyFont="1" applyFill="1" applyBorder="1" applyAlignment="1" applyProtection="1">
      <alignment vertical="top" wrapText="1"/>
    </xf>
    <xf numFmtId="0" fontId="20" fillId="0" borderId="1" xfId="0" applyFont="1" applyBorder="1" applyAlignment="1">
      <alignment horizontal="left"/>
    </xf>
    <xf numFmtId="0" fontId="20" fillId="0" borderId="0" xfId="0" applyFont="1" applyAlignment="1">
      <alignment vertical="top" wrapText="1"/>
    </xf>
    <xf numFmtId="0" fontId="24" fillId="10" borderId="0" xfId="0" applyFont="1" applyFill="1" applyAlignment="1">
      <alignment horizontal="left" vertical="top" wrapText="1"/>
    </xf>
    <xf numFmtId="0" fontId="0" fillId="0" borderId="0" xfId="0" applyAlignment="1">
      <alignment vertical="top" wrapText="1"/>
    </xf>
    <xf numFmtId="0" fontId="24" fillId="10" borderId="0" xfId="0" applyFont="1" applyFill="1" applyAlignment="1">
      <alignment horizontal="center" vertical="top" wrapText="1"/>
    </xf>
    <xf numFmtId="0" fontId="24" fillId="10" borderId="10" xfId="0" applyFont="1" applyFill="1" applyBorder="1" applyAlignment="1">
      <alignment horizontal="left" vertical="top" wrapText="1"/>
    </xf>
    <xf numFmtId="0" fontId="20" fillId="0" borderId="11" xfId="0" applyFont="1" applyBorder="1" applyAlignment="1">
      <alignment vertical="top" wrapText="1"/>
    </xf>
    <xf numFmtId="0" fontId="20" fillId="0" borderId="11" xfId="0" applyFont="1" applyBorder="1" applyAlignment="1">
      <alignment horizontal="center" vertical="top" wrapText="1"/>
    </xf>
    <xf numFmtId="0" fontId="20" fillId="4" borderId="11" xfId="0" applyFont="1" applyFill="1" applyBorder="1" applyAlignment="1">
      <alignment horizontal="center" vertical="top" wrapText="1"/>
    </xf>
    <xf numFmtId="0" fontId="20" fillId="4" borderId="6" xfId="0" applyFont="1" applyFill="1" applyBorder="1" applyAlignment="1">
      <alignment vertical="top" wrapText="1"/>
    </xf>
    <xf numFmtId="0" fontId="20" fillId="0" borderId="5" xfId="0" applyFont="1" applyBorder="1" applyAlignment="1">
      <alignment vertical="top" wrapText="1"/>
    </xf>
    <xf numFmtId="0" fontId="20" fillId="0" borderId="12" xfId="0" applyFont="1" applyBorder="1" applyAlignment="1">
      <alignment vertical="top" wrapText="1"/>
    </xf>
    <xf numFmtId="0" fontId="20" fillId="0" borderId="0" xfId="0" applyFont="1" applyAlignment="1">
      <alignment horizontal="center" vertical="top" wrapText="1"/>
    </xf>
    <xf numFmtId="0" fontId="22" fillId="0" borderId="6" xfId="0" applyFont="1" applyBorder="1" applyAlignment="1">
      <alignment horizontal="left" vertical="top" wrapText="1"/>
    </xf>
    <xf numFmtId="0" fontId="20" fillId="0" borderId="3" xfId="0" applyFont="1" applyBorder="1" applyAlignment="1">
      <alignment vertical="top" wrapText="1"/>
    </xf>
    <xf numFmtId="0" fontId="11" fillId="0" borderId="0" xfId="0" applyFont="1"/>
    <xf numFmtId="0" fontId="2" fillId="0" borderId="0" xfId="0" applyFont="1"/>
    <xf numFmtId="0" fontId="6" fillId="8" borderId="2" xfId="0" applyFont="1" applyFill="1" applyBorder="1" applyProtection="1">
      <protection locked="0"/>
    </xf>
    <xf numFmtId="0" fontId="24" fillId="10" borderId="6" xfId="0" applyFont="1" applyFill="1" applyBorder="1" applyAlignment="1">
      <alignment horizontal="center" vertical="top" wrapText="1"/>
    </xf>
    <xf numFmtId="0" fontId="24" fillId="10" borderId="17" xfId="0" applyFont="1" applyFill="1" applyBorder="1" applyAlignment="1">
      <alignment horizontal="left" vertical="top" wrapText="1"/>
    </xf>
    <xf numFmtId="0" fontId="25" fillId="4" borderId="14" xfId="0" applyFont="1" applyFill="1" applyBorder="1" applyAlignment="1">
      <alignment vertical="top" wrapText="1"/>
    </xf>
    <xf numFmtId="0" fontId="25" fillId="4" borderId="16" xfId="0" applyFont="1" applyFill="1" applyBorder="1" applyAlignment="1">
      <alignment vertical="top" wrapText="1"/>
    </xf>
    <xf numFmtId="0" fontId="25" fillId="0" borderId="18" xfId="0" applyFont="1" applyBorder="1" applyAlignment="1">
      <alignment vertical="top" wrapText="1"/>
    </xf>
    <xf numFmtId="0" fontId="20" fillId="4" borderId="13" xfId="0" applyFont="1" applyFill="1" applyBorder="1" applyAlignment="1">
      <alignment horizontal="center" vertical="top" wrapText="1"/>
    </xf>
    <xf numFmtId="0" fontId="20" fillId="4" borderId="15" xfId="0" applyFont="1" applyFill="1" applyBorder="1" applyAlignment="1">
      <alignment vertical="top" wrapText="1"/>
    </xf>
    <xf numFmtId="0" fontId="27" fillId="13" borderId="2" xfId="0" applyFont="1" applyFill="1" applyBorder="1" applyAlignment="1">
      <alignment wrapText="1"/>
    </xf>
    <xf numFmtId="0" fontId="28" fillId="0" borderId="4" xfId="2" applyFont="1" applyBorder="1"/>
    <xf numFmtId="0" fontId="20" fillId="12" borderId="1" xfId="0" applyFont="1" applyFill="1" applyBorder="1"/>
    <xf numFmtId="0" fontId="20" fillId="12" borderId="1" xfId="0" applyFont="1" applyFill="1" applyBorder="1" applyAlignment="1">
      <alignment vertical="center"/>
    </xf>
    <xf numFmtId="0" fontId="22" fillId="12" borderId="1" xfId="0" applyFont="1" applyFill="1" applyBorder="1" applyAlignment="1">
      <alignment wrapText="1"/>
    </xf>
    <xf numFmtId="0" fontId="22" fillId="12" borderId="1" xfId="0" applyFont="1" applyFill="1" applyBorder="1" applyAlignment="1">
      <alignment vertical="center" wrapText="1"/>
    </xf>
    <xf numFmtId="0" fontId="26" fillId="12" borderId="2" xfId="0" applyFont="1" applyFill="1" applyBorder="1"/>
    <xf numFmtId="0" fontId="3" fillId="0" borderId="0" xfId="0" applyFont="1"/>
    <xf numFmtId="0" fontId="3" fillId="9" borderId="0" xfId="0" applyFont="1" applyFill="1"/>
    <xf numFmtId="0" fontId="5" fillId="2" borderId="0" xfId="0" applyFont="1" applyFill="1"/>
    <xf numFmtId="0" fontId="6" fillId="8" borderId="0" xfId="0" applyFont="1" applyFill="1"/>
    <xf numFmtId="0" fontId="7" fillId="3" borderId="0" xfId="0" applyFont="1" applyFill="1"/>
    <xf numFmtId="0" fontId="4" fillId="0" borderId="0" xfId="0" applyFont="1" applyAlignment="1">
      <alignment vertical="center" wrapText="1"/>
    </xf>
    <xf numFmtId="0" fontId="4" fillId="0" borderId="0" xfId="0" applyFont="1" applyAlignment="1">
      <alignment vertical="center"/>
    </xf>
    <xf numFmtId="0" fontId="4" fillId="9" borderId="0" xfId="0" applyFont="1" applyFill="1"/>
    <xf numFmtId="0" fontId="7" fillId="0" borderId="0" xfId="0" applyFont="1" applyAlignment="1">
      <alignment vertical="center"/>
    </xf>
    <xf numFmtId="0" fontId="4" fillId="11" borderId="0" xfId="0" applyFont="1" applyFill="1" applyAlignment="1">
      <alignment vertical="center" wrapText="1"/>
    </xf>
    <xf numFmtId="0" fontId="8" fillId="11" borderId="0" xfId="0" applyFont="1" applyFill="1" applyAlignment="1">
      <alignment vertical="center"/>
    </xf>
    <xf numFmtId="0" fontId="11" fillId="9" borderId="0" xfId="0" applyFont="1" applyFill="1"/>
    <xf numFmtId="0" fontId="4" fillId="6" borderId="0" xfId="0" applyFont="1" applyFill="1"/>
    <xf numFmtId="0" fontId="17" fillId="0" borderId="0" xfId="0" applyFont="1" applyAlignment="1">
      <alignment vertical="center"/>
    </xf>
    <xf numFmtId="0" fontId="17" fillId="0" borderId="0" xfId="0" applyFont="1"/>
    <xf numFmtId="0" fontId="2" fillId="0" borderId="0" xfId="0" applyFont="1" applyAlignment="1">
      <alignment vertical="center"/>
    </xf>
    <xf numFmtId="0" fontId="9" fillId="8" borderId="2" xfId="0" applyFont="1" applyFill="1" applyBorder="1" applyProtection="1">
      <protection locked="0"/>
    </xf>
    <xf numFmtId="0" fontId="25" fillId="0" borderId="19" xfId="0" applyFont="1" applyBorder="1"/>
    <xf numFmtId="0" fontId="14" fillId="12" borderId="2" xfId="0" applyFont="1" applyFill="1" applyBorder="1" applyAlignment="1">
      <alignment wrapText="1"/>
    </xf>
    <xf numFmtId="0" fontId="31" fillId="0" borderId="0" xfId="0" applyFont="1"/>
    <xf numFmtId="49" fontId="31" fillId="0" borderId="0" xfId="0" applyNumberFormat="1" applyFont="1"/>
    <xf numFmtId="0" fontId="31" fillId="0" borderId="0" xfId="0" quotePrefix="1" applyFont="1"/>
    <xf numFmtId="0" fontId="4" fillId="8" borderId="2" xfId="0" applyFont="1" applyFill="1" applyBorder="1" applyAlignment="1" applyProtection="1">
      <alignment vertical="center"/>
      <protection locked="0"/>
    </xf>
    <xf numFmtId="0" fontId="0" fillId="12" borderId="0" xfId="0" applyFill="1"/>
    <xf numFmtId="0" fontId="4" fillId="14" borderId="0" xfId="0" applyFont="1" applyFill="1" applyAlignment="1">
      <alignment vertical="center" wrapText="1"/>
    </xf>
    <xf numFmtId="0" fontId="32" fillId="0" borderId="0" xfId="0" applyFont="1"/>
    <xf numFmtId="0" fontId="4" fillId="8" borderId="2" xfId="0" applyFont="1" applyFill="1" applyBorder="1" applyAlignment="1">
      <alignment vertical="center"/>
    </xf>
    <xf numFmtId="0" fontId="34" fillId="0" borderId="0" xfId="0" applyFont="1" applyAlignment="1">
      <alignment horizontal="left" vertical="center" indent="3"/>
    </xf>
    <xf numFmtId="0" fontId="34" fillId="0" borderId="0" xfId="0" applyFont="1" applyAlignment="1">
      <alignment horizontal="left" vertical="top" wrapText="1"/>
    </xf>
    <xf numFmtId="0" fontId="34" fillId="0" borderId="0" xfId="0" applyFont="1" applyAlignment="1">
      <alignment vertical="top"/>
    </xf>
    <xf numFmtId="0" fontId="35" fillId="0" borderId="0" xfId="3" applyFont="1" applyBorder="1" applyAlignment="1">
      <alignment vertical="top"/>
    </xf>
    <xf numFmtId="0" fontId="20" fillId="0" borderId="4" xfId="0" applyFont="1" applyBorder="1" applyAlignment="1">
      <alignment vertical="top" wrapText="1"/>
    </xf>
    <xf numFmtId="0" fontId="6" fillId="7" borderId="2" xfId="0" applyFont="1" applyFill="1" applyBorder="1" applyAlignment="1" applyProtection="1">
      <alignment wrapText="1"/>
      <protection locked="0"/>
    </xf>
    <xf numFmtId="0" fontId="20" fillId="0" borderId="13" xfId="0" applyFont="1" applyBorder="1" applyAlignment="1">
      <alignment horizontal="center" vertical="top" wrapText="1"/>
    </xf>
    <xf numFmtId="0" fontId="4" fillId="0" borderId="0" xfId="0" applyFont="1" applyAlignment="1">
      <alignment vertical="top" wrapText="1"/>
    </xf>
    <xf numFmtId="0" fontId="35" fillId="0" borderId="0" xfId="3" applyFont="1" applyBorder="1" applyAlignment="1">
      <alignment horizontal="left" vertical="top" wrapText="1"/>
    </xf>
    <xf numFmtId="0" fontId="35" fillId="0" borderId="20" xfId="3" applyFont="1" applyAlignment="1">
      <alignment horizontal="left" vertical="top" wrapText="1"/>
    </xf>
  </cellXfs>
  <cellStyles count="4">
    <cellStyle name="Link" xfId="1" builtinId="8"/>
    <cellStyle name="Normal 2" xfId="2" xr:uid="{00000000-0005-0000-0000-000002000000}"/>
    <cellStyle name="Standard" xfId="0" builtinId="0"/>
    <cellStyle name="Überschrift 3" xfId="3" builtinId="18"/>
  </cellStyles>
  <dxfs count="37">
    <dxf>
      <font>
        <color rgb="FF9C0006"/>
      </font>
      <fill>
        <patternFill>
          <bgColor rgb="FFFFC7CE"/>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border diagonalUp="0" diagonalDown="0" outline="0">
        <left/>
        <right style="thin">
          <color indexed="64"/>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style="thin">
          <color indexed="64"/>
        </top>
        <bottom/>
      </border>
    </dxf>
    <dxf>
      <border outline="0">
        <left style="thin">
          <color indexed="64"/>
        </left>
        <top style="thin">
          <color indexed="64"/>
        </top>
      </border>
    </dxf>
    <dxf>
      <fill>
        <patternFill patternType="none">
          <fgColor indexed="64"/>
          <bgColor indexed="65"/>
        </patternFill>
      </fill>
      <alignment vertical="top"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top" textRotation="0" wrapText="1" indent="0" justifyLastLine="0" shrinkToFit="0" readingOrder="0"/>
    </dxf>
    <dxf>
      <font>
        <strike val="0"/>
        <outline val="0"/>
        <shadow val="0"/>
        <vertAlign val="baseline"/>
        <sz val="12"/>
        <name val="Calibri"/>
        <scheme val="minor"/>
      </font>
      <alignment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solid">
          <fgColor theme="4" tint="0.79998168889431442"/>
          <bgColor theme="4" tint="0.79998168889431442"/>
        </patternFill>
      </fill>
      <alignment horizontal="center" vertical="top"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vertical="top"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vertical="top"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top" textRotation="0" wrapText="1" indent="0" justifyLastLine="0" shrinkToFit="0" readingOrder="0"/>
    </dxf>
    <dxf>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vertical="top"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top"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vertical="top"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vertical="top" textRotation="0" wrapText="1" indent="0" justifyLastLine="0" shrinkToFit="0" readingOrder="0"/>
    </dxf>
    <dxf>
      <font>
        <b/>
        <i val="0"/>
        <strike val="0"/>
        <condense val="0"/>
        <extend val="0"/>
        <outline val="0"/>
        <shadow val="0"/>
        <u val="none"/>
        <vertAlign val="baseline"/>
        <sz val="12"/>
        <color theme="0"/>
        <name val="Calibri"/>
        <scheme val="minor"/>
      </font>
      <fill>
        <patternFill patternType="solid">
          <fgColor indexed="64"/>
          <bgColor rgb="FF002060"/>
        </patternFill>
      </fill>
      <alignment horizontal="left" vertical="top" textRotation="0" wrapText="1" indent="0" justifyLastLine="0" shrinkToFit="0" readingOrder="0"/>
    </dxf>
    <dxf>
      <border diagonalUp="0" diagonalDown="0">
        <left style="thin">
          <color indexed="64"/>
        </left>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auto="1"/>
        <name val="Century"/>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59</xdr:row>
      <xdr:rowOff>26893</xdr:rowOff>
    </xdr:from>
    <xdr:to>
      <xdr:col>2</xdr:col>
      <xdr:colOff>892146</xdr:colOff>
      <xdr:row>61</xdr:row>
      <xdr:rowOff>1494</xdr:rowOff>
    </xdr:to>
    <xdr:pic>
      <xdr:nvPicPr>
        <xdr:cNvPr id="3" name="Picture 2">
          <a:extLst>
            <a:ext uri="{FF2B5EF4-FFF2-40B4-BE49-F238E27FC236}">
              <a16:creationId xmlns:a16="http://schemas.microsoft.com/office/drawing/2014/main" id="{97E51DC6-8FA3-5E8A-3C77-E0D6776204B0}"/>
            </a:ext>
          </a:extLst>
        </xdr:cNvPr>
        <xdr:cNvPicPr>
          <a:picLocks noChangeAspect="1"/>
        </xdr:cNvPicPr>
      </xdr:nvPicPr>
      <xdr:blipFill>
        <a:blip xmlns:r="http://schemas.openxmlformats.org/officeDocument/2006/relationships" r:embed="rId1"/>
        <a:stretch>
          <a:fillRect/>
        </a:stretch>
      </xdr:blipFill>
      <xdr:spPr>
        <a:xfrm>
          <a:off x="0" y="14235952"/>
          <a:ext cx="6988146" cy="9233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B2:F123" totalsRowShown="0" headerRowDxfId="36" headerRowBorderDxfId="35" tableBorderDxfId="34" totalsRowBorderDxfId="33">
  <autoFilter ref="B2:F123" xr:uid="{00000000-0009-0000-0100-000006000000}"/>
  <tableColumns count="5">
    <tableColumn id="1" xr3:uid="{00000000-0010-0000-0000-000001000000}" name="NATURE OF SERVICES" dataDxfId="32"/>
    <tableColumn id="2" xr3:uid="{00000000-0010-0000-0000-000002000000}" name="PAN AVAILABLE _x000a_INDIVIDUAL &amp; HUF" dataDxfId="31"/>
    <tableColumn id="3" xr3:uid="{00000000-0010-0000-0000-000003000000}" name="PAN AVAILABLE _x000a_OTHER THAN INDIVIDUAL &amp; HUF" dataDxfId="30"/>
    <tableColumn id="4" xr3:uid="{00000000-0010-0000-0000-000004000000}" name="PAN NOT AVAILABLE _x000a_INDIVIDUAL &amp; HUF" dataDxfId="29"/>
    <tableColumn id="5" xr3:uid="{00000000-0010-0000-0000-000005000000}" name="PAN NOT AVAILABLE _x000a_OTHER THAN INDIVIDUAL &amp; HUF" dataDxfId="2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2:A8" totalsRowShown="0" headerRowDxfId="27" dataDxfId="26" tableBorderDxfId="25">
  <autoFilter ref="A2:A8" xr:uid="{00000000-0009-0000-0100-000005000000}"/>
  <tableColumns count="1">
    <tableColumn id="1" xr3:uid="{00000000-0010-0000-0100-000001000000}" name="NATURE OF SERVICES"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D2:E57" totalsRowShown="0" headerRowDxfId="23" dataDxfId="22" tableBorderDxfId="21">
  <sortState xmlns:xlrd2="http://schemas.microsoft.com/office/spreadsheetml/2017/richdata2" ref="D3:E57">
    <sortCondition ref="E3"/>
  </sortState>
  <tableColumns count="2">
    <tableColumn id="1" xr3:uid="{00000000-0010-0000-0200-000001000000}" name="S NO" dataDxfId="20"/>
    <tableColumn id="2" xr3:uid="{00000000-0010-0000-0200-000002000000}" name="CONTRACTOR SERVICES (INDICATIVE LIST)"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G2:H45" totalsRowShown="0" headerRowDxfId="18" dataDxfId="17" tableBorderDxfId="16">
  <autoFilter ref="G2:H45" xr:uid="{00000000-0009-0000-0100-000008000000}"/>
  <sortState xmlns:xlrd2="http://schemas.microsoft.com/office/spreadsheetml/2017/richdata2" ref="G3:H45">
    <sortCondition ref="H3"/>
  </sortState>
  <tableColumns count="2">
    <tableColumn id="1" xr3:uid="{00000000-0010-0000-0300-000001000000}" name="S NO" dataDxfId="15"/>
    <tableColumn id="2" xr3:uid="{00000000-0010-0000-0300-000002000000}" name="PROFESSIONAL SERVICES (INDICATIVE LIST)" dataDxfId="1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J2:K9" totalsRowShown="0" headerRowDxfId="13" dataDxfId="12" tableBorderDxfId="11">
  <autoFilter ref="J2:K9" xr:uid="{00000000-0009-0000-0100-000009000000}"/>
  <sortState xmlns:xlrd2="http://schemas.microsoft.com/office/spreadsheetml/2017/richdata2" ref="J3:K9">
    <sortCondition ref="K3"/>
  </sortState>
  <tableColumns count="2">
    <tableColumn id="1" xr3:uid="{00000000-0010-0000-0400-000001000000}" name="S NO" dataDxfId="10"/>
    <tableColumn id="2" xr3:uid="{00000000-0010-0000-0400-000002000000}" name="COMMISSION (INDICATIVE LIST)"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Table11" displayName="Table11" ref="P2:Q7" totalsRowShown="0" headerRowDxfId="8" dataDxfId="7" tableBorderDxfId="6">
  <autoFilter ref="P2:Q7" xr:uid="{00000000-0009-0000-0100-00000B000000}"/>
  <tableColumns count="2">
    <tableColumn id="1" xr3:uid="{00000000-0010-0000-0500-000001000000}" name="S NO" dataDxfId="5"/>
    <tableColumn id="2" xr3:uid="{00000000-0010-0000-0500-000002000000}" name="TDS NOT APPLICABLE" dataDxfId="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06000000}" name="Table83" displayName="Table83" ref="M2:N17" totalsRowShown="0" tableBorderDxfId="3">
  <autoFilter ref="M2:N17" xr:uid="{00000000-0009-0000-0100-000053000000}"/>
  <tableColumns count="2">
    <tableColumn id="1" xr3:uid="{00000000-0010-0000-0600-000001000000}" name="S NO" dataDxfId="2">
      <calculatedColumnFormula>M2+1</calculatedColumnFormula>
    </tableColumn>
    <tableColumn id="2" xr3:uid="{00000000-0010-0000-0600-000002000000}" name="RENT (INDICATIVE LIST)"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23"/>
  <sheetViews>
    <sheetView topLeftCell="A48" zoomScale="70" zoomScaleNormal="70" workbookViewId="0">
      <selection activeCell="B50" sqref="B50"/>
    </sheetView>
  </sheetViews>
  <sheetFormatPr baseColWidth="10" defaultColWidth="8.875" defaultRowHeight="11.4" x14ac:dyDescent="0.2"/>
  <cols>
    <col min="1" max="1" width="4.375" style="9" customWidth="1"/>
    <col min="2" max="2" width="70" style="9" bestFit="1" customWidth="1"/>
    <col min="3" max="3" width="42.75" style="9" bestFit="1" customWidth="1"/>
    <col min="4" max="4" width="48.875" style="9" bestFit="1" customWidth="1"/>
    <col min="5" max="5" width="51.75" style="9" bestFit="1" customWidth="1"/>
    <col min="6" max="6" width="51.125" style="9" bestFit="1" customWidth="1"/>
    <col min="7" max="7" width="43.25" style="9" bestFit="1" customWidth="1"/>
    <col min="8" max="8" width="50.375" style="9" bestFit="1" customWidth="1"/>
    <col min="9" max="16384" width="8.875" style="9"/>
  </cols>
  <sheetData>
    <row r="1" spans="1:8" x14ac:dyDescent="0.2">
      <c r="A1"/>
      <c r="B1"/>
      <c r="C1"/>
      <c r="D1"/>
      <c r="E1"/>
      <c r="F1"/>
      <c r="G1"/>
    </row>
    <row r="2" spans="1:8" ht="34.200000000000003" x14ac:dyDescent="0.2">
      <c r="A2"/>
      <c r="B2" s="21" t="s">
        <v>260</v>
      </c>
      <c r="C2" s="22" t="s">
        <v>368</v>
      </c>
      <c r="D2" s="22" t="s">
        <v>369</v>
      </c>
      <c r="E2" s="22" t="s">
        <v>370</v>
      </c>
      <c r="F2" s="23" t="s">
        <v>371</v>
      </c>
      <c r="G2" s="60" t="s">
        <v>401</v>
      </c>
      <c r="H2" s="60" t="s">
        <v>400</v>
      </c>
    </row>
    <row r="3" spans="1:8" ht="15.6" x14ac:dyDescent="0.3">
      <c r="A3"/>
      <c r="B3" s="12" t="s">
        <v>267</v>
      </c>
      <c r="C3" t="s">
        <v>451</v>
      </c>
      <c r="D3" t="s">
        <v>452</v>
      </c>
      <c r="E3" t="s">
        <v>453</v>
      </c>
      <c r="F3" t="s">
        <v>454</v>
      </c>
      <c r="G3" t="s">
        <v>455</v>
      </c>
      <c r="H3" t="s">
        <v>456</v>
      </c>
    </row>
    <row r="4" spans="1:8" ht="15.6" x14ac:dyDescent="0.3">
      <c r="A4"/>
      <c r="B4" s="11" t="s">
        <v>271</v>
      </c>
      <c r="C4" t="s">
        <v>451</v>
      </c>
      <c r="D4" t="s">
        <v>452</v>
      </c>
      <c r="E4" t="s">
        <v>453</v>
      </c>
      <c r="F4" t="s">
        <v>454</v>
      </c>
      <c r="G4" t="s">
        <v>455</v>
      </c>
      <c r="H4" t="s">
        <v>456</v>
      </c>
    </row>
    <row r="5" spans="1:8" ht="15.6" x14ac:dyDescent="0.3">
      <c r="A5"/>
      <c r="B5" s="12" t="s">
        <v>274</v>
      </c>
      <c r="C5" t="s">
        <v>451</v>
      </c>
      <c r="D5" t="s">
        <v>452</v>
      </c>
      <c r="E5" t="s">
        <v>453</v>
      </c>
      <c r="F5" t="s">
        <v>454</v>
      </c>
      <c r="G5" t="s">
        <v>455</v>
      </c>
      <c r="H5" t="s">
        <v>456</v>
      </c>
    </row>
    <row r="6" spans="1:8" ht="15.6" x14ac:dyDescent="0.3">
      <c r="A6"/>
      <c r="B6" s="11" t="s">
        <v>277</v>
      </c>
      <c r="C6" t="s">
        <v>451</v>
      </c>
      <c r="D6" t="s">
        <v>452</v>
      </c>
      <c r="E6" t="s">
        <v>453</v>
      </c>
      <c r="F6" t="s">
        <v>454</v>
      </c>
      <c r="G6" t="s">
        <v>455</v>
      </c>
      <c r="H6" t="s">
        <v>456</v>
      </c>
    </row>
    <row r="7" spans="1:8" ht="15.6" x14ac:dyDescent="0.3">
      <c r="A7"/>
      <c r="B7" s="12" t="s">
        <v>281</v>
      </c>
      <c r="C7" t="s">
        <v>451</v>
      </c>
      <c r="D7" t="s">
        <v>452</v>
      </c>
      <c r="E7" t="s">
        <v>453</v>
      </c>
      <c r="F7" t="s">
        <v>454</v>
      </c>
      <c r="G7" t="s">
        <v>455</v>
      </c>
      <c r="H7" t="s">
        <v>456</v>
      </c>
    </row>
    <row r="8" spans="1:8" ht="15.6" x14ac:dyDescent="0.3">
      <c r="A8"/>
      <c r="B8" s="11" t="s">
        <v>284</v>
      </c>
      <c r="C8" t="s">
        <v>451</v>
      </c>
      <c r="D8" t="s">
        <v>452</v>
      </c>
      <c r="E8" t="s">
        <v>453</v>
      </c>
      <c r="F8" t="s">
        <v>454</v>
      </c>
      <c r="G8" t="s">
        <v>455</v>
      </c>
      <c r="H8" t="s">
        <v>456</v>
      </c>
    </row>
    <row r="9" spans="1:8" ht="15.6" x14ac:dyDescent="0.3">
      <c r="A9"/>
      <c r="B9" s="12" t="s">
        <v>287</v>
      </c>
      <c r="C9" t="s">
        <v>451</v>
      </c>
      <c r="D9" t="s">
        <v>452</v>
      </c>
      <c r="E9" t="s">
        <v>453</v>
      </c>
      <c r="F9" t="s">
        <v>454</v>
      </c>
      <c r="G9" t="s">
        <v>455</v>
      </c>
      <c r="H9" t="s">
        <v>456</v>
      </c>
    </row>
    <row r="10" spans="1:8" ht="15.6" x14ac:dyDescent="0.3">
      <c r="A10"/>
      <c r="B10" s="11" t="s">
        <v>289</v>
      </c>
      <c r="C10" t="s">
        <v>451</v>
      </c>
      <c r="D10" t="s">
        <v>452</v>
      </c>
      <c r="E10" t="s">
        <v>453</v>
      </c>
      <c r="F10" t="s">
        <v>454</v>
      </c>
      <c r="G10" t="s">
        <v>455</v>
      </c>
      <c r="H10" t="s">
        <v>456</v>
      </c>
    </row>
    <row r="11" spans="1:8" ht="15.6" x14ac:dyDescent="0.3">
      <c r="A11"/>
      <c r="B11" s="12" t="s">
        <v>291</v>
      </c>
      <c r="C11" t="s">
        <v>451</v>
      </c>
      <c r="D11" t="s">
        <v>452</v>
      </c>
      <c r="E11" t="s">
        <v>453</v>
      </c>
      <c r="F11" t="s">
        <v>454</v>
      </c>
      <c r="G11" t="s">
        <v>455</v>
      </c>
      <c r="H11" t="s">
        <v>456</v>
      </c>
    </row>
    <row r="12" spans="1:8" ht="15.6" x14ac:dyDescent="0.3">
      <c r="A12"/>
      <c r="B12" s="11" t="s">
        <v>293</v>
      </c>
      <c r="C12" t="s">
        <v>451</v>
      </c>
      <c r="D12" t="s">
        <v>452</v>
      </c>
      <c r="E12" t="s">
        <v>453</v>
      </c>
      <c r="F12" t="s">
        <v>454</v>
      </c>
      <c r="G12" t="s">
        <v>455</v>
      </c>
      <c r="H12" t="s">
        <v>456</v>
      </c>
    </row>
    <row r="13" spans="1:8" ht="15.6" x14ac:dyDescent="0.3">
      <c r="A13"/>
      <c r="B13" s="12" t="s">
        <v>295</v>
      </c>
      <c r="C13" t="s">
        <v>451</v>
      </c>
      <c r="D13" t="s">
        <v>452</v>
      </c>
      <c r="E13" t="s">
        <v>453</v>
      </c>
      <c r="F13" t="s">
        <v>454</v>
      </c>
      <c r="G13" t="s">
        <v>455</v>
      </c>
      <c r="H13" t="s">
        <v>456</v>
      </c>
    </row>
    <row r="14" spans="1:8" ht="15.6" x14ac:dyDescent="0.3">
      <c r="A14"/>
      <c r="B14" s="11" t="s">
        <v>297</v>
      </c>
      <c r="C14" t="s">
        <v>451</v>
      </c>
      <c r="D14" t="s">
        <v>452</v>
      </c>
      <c r="E14" t="s">
        <v>453</v>
      </c>
      <c r="F14" t="s">
        <v>454</v>
      </c>
      <c r="G14" t="s">
        <v>455</v>
      </c>
      <c r="H14" t="s">
        <v>456</v>
      </c>
    </row>
    <row r="15" spans="1:8" ht="15.6" x14ac:dyDescent="0.3">
      <c r="A15"/>
      <c r="B15" s="12" t="s">
        <v>299</v>
      </c>
      <c r="C15" t="s">
        <v>451</v>
      </c>
      <c r="D15" t="s">
        <v>452</v>
      </c>
      <c r="E15" t="s">
        <v>453</v>
      </c>
      <c r="F15" t="s">
        <v>454</v>
      </c>
      <c r="G15" t="s">
        <v>455</v>
      </c>
      <c r="H15" t="s">
        <v>456</v>
      </c>
    </row>
    <row r="16" spans="1:8" ht="15.6" x14ac:dyDescent="0.3">
      <c r="A16"/>
      <c r="B16" s="11" t="s">
        <v>301</v>
      </c>
      <c r="C16" t="s">
        <v>451</v>
      </c>
      <c r="D16" t="s">
        <v>452</v>
      </c>
      <c r="E16" t="s">
        <v>453</v>
      </c>
      <c r="F16" t="s">
        <v>454</v>
      </c>
      <c r="G16" t="s">
        <v>455</v>
      </c>
      <c r="H16" t="s">
        <v>456</v>
      </c>
    </row>
    <row r="17" spans="1:8" ht="15.6" x14ac:dyDescent="0.3">
      <c r="A17"/>
      <c r="B17" s="11" t="s">
        <v>304</v>
      </c>
      <c r="C17" t="s">
        <v>451</v>
      </c>
      <c r="D17" t="s">
        <v>452</v>
      </c>
      <c r="E17" t="s">
        <v>453</v>
      </c>
      <c r="F17" t="s">
        <v>454</v>
      </c>
      <c r="G17" t="s">
        <v>455</v>
      </c>
      <c r="H17" t="s">
        <v>456</v>
      </c>
    </row>
    <row r="18" spans="1:8" ht="15.6" x14ac:dyDescent="0.3">
      <c r="A18"/>
      <c r="B18" s="12" t="s">
        <v>306</v>
      </c>
      <c r="C18" t="s">
        <v>451</v>
      </c>
      <c r="D18" t="s">
        <v>452</v>
      </c>
      <c r="E18" t="s">
        <v>453</v>
      </c>
      <c r="F18" t="s">
        <v>454</v>
      </c>
      <c r="G18" t="s">
        <v>455</v>
      </c>
      <c r="H18" t="s">
        <v>456</v>
      </c>
    </row>
    <row r="19" spans="1:8" ht="15.6" x14ac:dyDescent="0.3">
      <c r="A19"/>
      <c r="B19" s="11" t="s">
        <v>308</v>
      </c>
      <c r="C19" t="s">
        <v>451</v>
      </c>
      <c r="D19" t="s">
        <v>452</v>
      </c>
      <c r="E19" t="s">
        <v>453</v>
      </c>
      <c r="F19" t="s">
        <v>454</v>
      </c>
      <c r="G19" t="s">
        <v>455</v>
      </c>
      <c r="H19" t="s">
        <v>456</v>
      </c>
    </row>
    <row r="20" spans="1:8" ht="15.6" x14ac:dyDescent="0.3">
      <c r="A20"/>
      <c r="B20" s="12" t="s">
        <v>310</v>
      </c>
      <c r="C20" t="s">
        <v>451</v>
      </c>
      <c r="D20" t="s">
        <v>452</v>
      </c>
      <c r="E20" t="s">
        <v>453</v>
      </c>
      <c r="F20" t="s">
        <v>454</v>
      </c>
      <c r="G20" t="s">
        <v>455</v>
      </c>
      <c r="H20" t="s">
        <v>456</v>
      </c>
    </row>
    <row r="21" spans="1:8" ht="15.6" x14ac:dyDescent="0.2">
      <c r="A21"/>
      <c r="B21" s="13" t="s">
        <v>375</v>
      </c>
      <c r="C21" t="s">
        <v>451</v>
      </c>
      <c r="D21" t="s">
        <v>452</v>
      </c>
      <c r="E21" t="s">
        <v>453</v>
      </c>
      <c r="F21" t="s">
        <v>454</v>
      </c>
      <c r="G21" t="s">
        <v>455</v>
      </c>
      <c r="H21" t="s">
        <v>456</v>
      </c>
    </row>
    <row r="22" spans="1:8" ht="15.6" x14ac:dyDescent="0.3">
      <c r="A22"/>
      <c r="B22" s="12" t="s">
        <v>313</v>
      </c>
      <c r="C22" t="s">
        <v>451</v>
      </c>
      <c r="D22" t="s">
        <v>452</v>
      </c>
      <c r="E22" t="s">
        <v>453</v>
      </c>
      <c r="F22" t="s">
        <v>454</v>
      </c>
      <c r="G22" t="s">
        <v>455</v>
      </c>
      <c r="H22" t="s">
        <v>456</v>
      </c>
    </row>
    <row r="23" spans="1:8" ht="15.6" x14ac:dyDescent="0.3">
      <c r="A23"/>
      <c r="B23" s="11" t="s">
        <v>315</v>
      </c>
      <c r="C23" t="s">
        <v>451</v>
      </c>
      <c r="D23" t="s">
        <v>452</v>
      </c>
      <c r="E23" t="s">
        <v>453</v>
      </c>
      <c r="F23" t="s">
        <v>454</v>
      </c>
      <c r="G23" t="s">
        <v>455</v>
      </c>
      <c r="H23" t="s">
        <v>456</v>
      </c>
    </row>
    <row r="24" spans="1:8" ht="15.6" x14ac:dyDescent="0.3">
      <c r="A24"/>
      <c r="B24" s="12" t="s">
        <v>317</v>
      </c>
      <c r="C24" t="s">
        <v>451</v>
      </c>
      <c r="D24" t="s">
        <v>452</v>
      </c>
      <c r="E24" t="s">
        <v>453</v>
      </c>
      <c r="F24" t="s">
        <v>454</v>
      </c>
      <c r="G24" t="s">
        <v>455</v>
      </c>
      <c r="H24" t="s">
        <v>456</v>
      </c>
    </row>
    <row r="25" spans="1:8" ht="15.6" x14ac:dyDescent="0.3">
      <c r="A25"/>
      <c r="B25" s="11" t="s">
        <v>319</v>
      </c>
      <c r="C25" t="s">
        <v>451</v>
      </c>
      <c r="D25" t="s">
        <v>452</v>
      </c>
      <c r="E25" t="s">
        <v>453</v>
      </c>
      <c r="F25" t="s">
        <v>454</v>
      </c>
      <c r="G25" t="s">
        <v>455</v>
      </c>
      <c r="H25" t="s">
        <v>456</v>
      </c>
    </row>
    <row r="26" spans="1:8" ht="15.6" x14ac:dyDescent="0.3">
      <c r="A26"/>
      <c r="B26" s="12" t="s">
        <v>321</v>
      </c>
      <c r="C26" t="s">
        <v>451</v>
      </c>
      <c r="D26" t="s">
        <v>452</v>
      </c>
      <c r="E26" t="s">
        <v>453</v>
      </c>
      <c r="F26" t="s">
        <v>454</v>
      </c>
      <c r="G26" t="s">
        <v>455</v>
      </c>
      <c r="H26" t="s">
        <v>456</v>
      </c>
    </row>
    <row r="27" spans="1:8" ht="15.6" x14ac:dyDescent="0.3">
      <c r="A27"/>
      <c r="B27" s="11" t="s">
        <v>323</v>
      </c>
      <c r="C27" t="s">
        <v>451</v>
      </c>
      <c r="D27" t="s">
        <v>452</v>
      </c>
      <c r="E27" t="s">
        <v>453</v>
      </c>
      <c r="F27" t="s">
        <v>454</v>
      </c>
      <c r="G27" t="s">
        <v>455</v>
      </c>
      <c r="H27" t="s">
        <v>456</v>
      </c>
    </row>
    <row r="28" spans="1:8" ht="15.6" x14ac:dyDescent="0.3">
      <c r="A28"/>
      <c r="B28" s="12" t="s">
        <v>325</v>
      </c>
      <c r="C28" t="s">
        <v>451</v>
      </c>
      <c r="D28" t="s">
        <v>452</v>
      </c>
      <c r="E28" t="s">
        <v>453</v>
      </c>
      <c r="F28" t="s">
        <v>454</v>
      </c>
      <c r="G28" t="s">
        <v>455</v>
      </c>
      <c r="H28" t="s">
        <v>456</v>
      </c>
    </row>
    <row r="29" spans="1:8" ht="15.6" x14ac:dyDescent="0.3">
      <c r="A29"/>
      <c r="B29" s="11" t="s">
        <v>327</v>
      </c>
      <c r="C29" t="s">
        <v>451</v>
      </c>
      <c r="D29" t="s">
        <v>452</v>
      </c>
      <c r="E29" t="s">
        <v>453</v>
      </c>
      <c r="F29" t="s">
        <v>454</v>
      </c>
      <c r="G29" t="s">
        <v>455</v>
      </c>
      <c r="H29" t="s">
        <v>456</v>
      </c>
    </row>
    <row r="30" spans="1:8" ht="15.6" x14ac:dyDescent="0.3">
      <c r="A30"/>
      <c r="B30" s="12" t="s">
        <v>329</v>
      </c>
      <c r="C30" t="s">
        <v>451</v>
      </c>
      <c r="D30" t="s">
        <v>452</v>
      </c>
      <c r="E30" t="s">
        <v>453</v>
      </c>
      <c r="F30" t="s">
        <v>454</v>
      </c>
      <c r="G30" t="s">
        <v>455</v>
      </c>
      <c r="H30" t="s">
        <v>456</v>
      </c>
    </row>
    <row r="31" spans="1:8" ht="15.6" x14ac:dyDescent="0.3">
      <c r="A31"/>
      <c r="B31" s="11" t="s">
        <v>331</v>
      </c>
      <c r="C31" t="s">
        <v>451</v>
      </c>
      <c r="D31" t="s">
        <v>452</v>
      </c>
      <c r="E31" t="s">
        <v>453</v>
      </c>
      <c r="F31" t="s">
        <v>454</v>
      </c>
      <c r="G31" t="s">
        <v>455</v>
      </c>
      <c r="H31" t="s">
        <v>456</v>
      </c>
    </row>
    <row r="32" spans="1:8" ht="15.6" x14ac:dyDescent="0.3">
      <c r="A32"/>
      <c r="B32" s="12" t="s">
        <v>333</v>
      </c>
      <c r="C32" t="s">
        <v>451</v>
      </c>
      <c r="D32" t="s">
        <v>452</v>
      </c>
      <c r="E32" t="s">
        <v>453</v>
      </c>
      <c r="F32" t="s">
        <v>454</v>
      </c>
      <c r="G32" t="s">
        <v>455</v>
      </c>
      <c r="H32" t="s">
        <v>456</v>
      </c>
    </row>
    <row r="33" spans="1:8" ht="15.6" x14ac:dyDescent="0.3">
      <c r="A33"/>
      <c r="B33" s="11" t="s">
        <v>335</v>
      </c>
      <c r="C33" t="s">
        <v>451</v>
      </c>
      <c r="D33" t="s">
        <v>452</v>
      </c>
      <c r="E33" t="s">
        <v>453</v>
      </c>
      <c r="F33" t="s">
        <v>454</v>
      </c>
      <c r="G33" t="s">
        <v>455</v>
      </c>
      <c r="H33" t="s">
        <v>456</v>
      </c>
    </row>
    <row r="34" spans="1:8" ht="15.6" x14ac:dyDescent="0.3">
      <c r="A34"/>
      <c r="B34" s="12" t="s">
        <v>337</v>
      </c>
      <c r="C34" t="s">
        <v>451</v>
      </c>
      <c r="D34" t="s">
        <v>452</v>
      </c>
      <c r="E34" t="s">
        <v>453</v>
      </c>
      <c r="F34" t="s">
        <v>454</v>
      </c>
      <c r="G34" t="s">
        <v>455</v>
      </c>
      <c r="H34" t="s">
        <v>456</v>
      </c>
    </row>
    <row r="35" spans="1:8" ht="15.6" x14ac:dyDescent="0.3">
      <c r="A35"/>
      <c r="B35" s="11" t="s">
        <v>339</v>
      </c>
      <c r="C35" t="s">
        <v>451</v>
      </c>
      <c r="D35" t="s">
        <v>452</v>
      </c>
      <c r="E35" t="s">
        <v>453</v>
      </c>
      <c r="F35" t="s">
        <v>454</v>
      </c>
      <c r="G35" t="s">
        <v>455</v>
      </c>
      <c r="H35" t="s">
        <v>456</v>
      </c>
    </row>
    <row r="36" spans="1:8" ht="15.6" x14ac:dyDescent="0.3">
      <c r="A36"/>
      <c r="B36" s="12" t="s">
        <v>341</v>
      </c>
      <c r="C36" t="s">
        <v>451</v>
      </c>
      <c r="D36" t="s">
        <v>452</v>
      </c>
      <c r="E36" t="s">
        <v>453</v>
      </c>
      <c r="F36" t="s">
        <v>454</v>
      </c>
      <c r="G36" t="s">
        <v>455</v>
      </c>
      <c r="H36" t="s">
        <v>456</v>
      </c>
    </row>
    <row r="37" spans="1:8" ht="15.6" x14ac:dyDescent="0.3">
      <c r="A37"/>
      <c r="B37" s="11" t="s">
        <v>343</v>
      </c>
      <c r="C37" t="s">
        <v>451</v>
      </c>
      <c r="D37" t="s">
        <v>452</v>
      </c>
      <c r="E37" t="s">
        <v>453</v>
      </c>
      <c r="F37" t="s">
        <v>454</v>
      </c>
      <c r="G37" t="s">
        <v>455</v>
      </c>
      <c r="H37" t="s">
        <v>456</v>
      </c>
    </row>
    <row r="38" spans="1:8" ht="15.6" x14ac:dyDescent="0.3">
      <c r="A38"/>
      <c r="B38" s="12" t="s">
        <v>345</v>
      </c>
      <c r="C38" t="s">
        <v>451</v>
      </c>
      <c r="D38" t="s">
        <v>452</v>
      </c>
      <c r="E38" t="s">
        <v>453</v>
      </c>
      <c r="F38" t="s">
        <v>454</v>
      </c>
      <c r="G38" t="s">
        <v>455</v>
      </c>
      <c r="H38" t="s">
        <v>456</v>
      </c>
    </row>
    <row r="39" spans="1:8" ht="15.6" x14ac:dyDescent="0.3">
      <c r="A39"/>
      <c r="B39" s="11" t="s">
        <v>347</v>
      </c>
      <c r="C39" t="s">
        <v>451</v>
      </c>
      <c r="D39" t="s">
        <v>452</v>
      </c>
      <c r="E39" t="s">
        <v>453</v>
      </c>
      <c r="F39" t="s">
        <v>454</v>
      </c>
      <c r="G39" t="s">
        <v>455</v>
      </c>
      <c r="H39" t="s">
        <v>456</v>
      </c>
    </row>
    <row r="40" spans="1:8" ht="15.6" x14ac:dyDescent="0.3">
      <c r="A40"/>
      <c r="B40" s="12" t="s">
        <v>349</v>
      </c>
      <c r="C40" t="s">
        <v>451</v>
      </c>
      <c r="D40" t="s">
        <v>452</v>
      </c>
      <c r="E40" t="s">
        <v>453</v>
      </c>
      <c r="F40" t="s">
        <v>454</v>
      </c>
      <c r="G40" t="s">
        <v>455</v>
      </c>
      <c r="H40" t="s">
        <v>456</v>
      </c>
    </row>
    <row r="41" spans="1:8" ht="15.6" x14ac:dyDescent="0.2">
      <c r="A41"/>
      <c r="B41" s="14" t="s">
        <v>351</v>
      </c>
      <c r="C41" t="s">
        <v>451</v>
      </c>
      <c r="D41" t="s">
        <v>452</v>
      </c>
      <c r="E41" t="s">
        <v>453</v>
      </c>
      <c r="F41" t="s">
        <v>454</v>
      </c>
      <c r="G41" t="s">
        <v>455</v>
      </c>
      <c r="H41" t="s">
        <v>456</v>
      </c>
    </row>
    <row r="42" spans="1:8" ht="15.6" x14ac:dyDescent="0.3">
      <c r="A42"/>
      <c r="B42" s="12" t="s">
        <v>353</v>
      </c>
      <c r="C42" t="s">
        <v>451</v>
      </c>
      <c r="D42" t="s">
        <v>452</v>
      </c>
      <c r="E42" t="s">
        <v>453</v>
      </c>
      <c r="F42" t="s">
        <v>454</v>
      </c>
      <c r="G42" t="s">
        <v>455</v>
      </c>
      <c r="H42" t="s">
        <v>456</v>
      </c>
    </row>
    <row r="43" spans="1:8" ht="15.6" x14ac:dyDescent="0.2">
      <c r="A43"/>
      <c r="B43" s="15" t="s">
        <v>355</v>
      </c>
      <c r="C43" t="s">
        <v>451</v>
      </c>
      <c r="D43" t="s">
        <v>452</v>
      </c>
      <c r="E43" t="s">
        <v>453</v>
      </c>
      <c r="F43" t="s">
        <v>454</v>
      </c>
      <c r="G43" t="s">
        <v>455</v>
      </c>
      <c r="H43" t="s">
        <v>456</v>
      </c>
    </row>
    <row r="44" spans="1:8" ht="15.6" x14ac:dyDescent="0.2">
      <c r="A44"/>
      <c r="B44" s="16" t="s">
        <v>376</v>
      </c>
      <c r="C44" t="s">
        <v>451</v>
      </c>
      <c r="D44" t="s">
        <v>452</v>
      </c>
      <c r="E44" t="s">
        <v>453</v>
      </c>
      <c r="F44" t="s">
        <v>454</v>
      </c>
      <c r="G44" t="s">
        <v>455</v>
      </c>
      <c r="H44" t="s">
        <v>456</v>
      </c>
    </row>
    <row r="45" spans="1:8" ht="15.6" x14ac:dyDescent="0.2">
      <c r="A45"/>
      <c r="B45" s="14" t="s">
        <v>356</v>
      </c>
      <c r="C45" t="s">
        <v>451</v>
      </c>
      <c r="D45" t="s">
        <v>452</v>
      </c>
      <c r="E45" t="s">
        <v>453</v>
      </c>
      <c r="F45" t="s">
        <v>454</v>
      </c>
      <c r="G45" t="s">
        <v>455</v>
      </c>
      <c r="H45" t="s">
        <v>456</v>
      </c>
    </row>
    <row r="46" spans="1:8" ht="15.6" x14ac:dyDescent="0.3">
      <c r="A46"/>
      <c r="B46" s="12" t="s">
        <v>357</v>
      </c>
      <c r="C46" t="s">
        <v>451</v>
      </c>
      <c r="D46" t="s">
        <v>452</v>
      </c>
      <c r="E46" t="s">
        <v>453</v>
      </c>
      <c r="F46" t="s">
        <v>454</v>
      </c>
      <c r="G46" t="s">
        <v>455</v>
      </c>
      <c r="H46" t="s">
        <v>456</v>
      </c>
    </row>
    <row r="47" spans="1:8" ht="15.6" x14ac:dyDescent="0.3">
      <c r="A47"/>
      <c r="B47" s="11" t="s">
        <v>358</v>
      </c>
      <c r="C47" t="s">
        <v>451</v>
      </c>
      <c r="D47" t="s">
        <v>452</v>
      </c>
      <c r="E47" t="s">
        <v>453</v>
      </c>
      <c r="F47" t="s">
        <v>454</v>
      </c>
      <c r="G47" t="s">
        <v>455</v>
      </c>
      <c r="H47" t="s">
        <v>456</v>
      </c>
    </row>
    <row r="48" spans="1:8" ht="15.6" x14ac:dyDescent="0.3">
      <c r="A48"/>
      <c r="B48" s="12" t="s">
        <v>359</v>
      </c>
      <c r="C48" t="s">
        <v>451</v>
      </c>
      <c r="D48" t="s">
        <v>452</v>
      </c>
      <c r="E48" t="s">
        <v>453</v>
      </c>
      <c r="F48" t="s">
        <v>454</v>
      </c>
      <c r="G48" t="s">
        <v>455</v>
      </c>
      <c r="H48" t="s">
        <v>456</v>
      </c>
    </row>
    <row r="49" spans="1:8" ht="15.6" x14ac:dyDescent="0.3">
      <c r="A49"/>
      <c r="B49" s="11" t="s">
        <v>360</v>
      </c>
      <c r="C49" t="s">
        <v>451</v>
      </c>
      <c r="D49" t="s">
        <v>452</v>
      </c>
      <c r="E49" t="s">
        <v>453</v>
      </c>
      <c r="F49" t="s">
        <v>454</v>
      </c>
      <c r="G49" t="s">
        <v>455</v>
      </c>
      <c r="H49" t="s">
        <v>456</v>
      </c>
    </row>
    <row r="50" spans="1:8" ht="15.6" x14ac:dyDescent="0.3">
      <c r="A50"/>
      <c r="B50" s="12" t="s">
        <v>361</v>
      </c>
      <c r="C50" t="s">
        <v>451</v>
      </c>
      <c r="D50" t="s">
        <v>452</v>
      </c>
      <c r="E50" t="s">
        <v>453</v>
      </c>
      <c r="F50" t="s">
        <v>454</v>
      </c>
      <c r="G50" t="s">
        <v>455</v>
      </c>
      <c r="H50" t="s">
        <v>456</v>
      </c>
    </row>
    <row r="51" spans="1:8" ht="15.6" x14ac:dyDescent="0.3">
      <c r="A51"/>
      <c r="B51" s="11" t="s">
        <v>362</v>
      </c>
      <c r="C51" t="s">
        <v>451</v>
      </c>
      <c r="D51" t="s">
        <v>452</v>
      </c>
      <c r="E51" t="s">
        <v>453</v>
      </c>
      <c r="F51" t="s">
        <v>454</v>
      </c>
      <c r="G51" t="s">
        <v>455</v>
      </c>
      <c r="H51" t="s">
        <v>456</v>
      </c>
    </row>
    <row r="52" spans="1:8" ht="15.6" x14ac:dyDescent="0.3">
      <c r="A52"/>
      <c r="B52" s="12" t="s">
        <v>363</v>
      </c>
      <c r="C52" t="s">
        <v>451</v>
      </c>
      <c r="D52" t="s">
        <v>452</v>
      </c>
      <c r="E52" t="s">
        <v>453</v>
      </c>
      <c r="F52" t="s">
        <v>454</v>
      </c>
      <c r="G52" t="s">
        <v>455</v>
      </c>
      <c r="H52" t="s">
        <v>456</v>
      </c>
    </row>
    <row r="53" spans="1:8" ht="31.2" x14ac:dyDescent="0.3">
      <c r="A53"/>
      <c r="B53" s="17" t="s">
        <v>364</v>
      </c>
      <c r="C53" t="s">
        <v>451</v>
      </c>
      <c r="D53" t="s">
        <v>452</v>
      </c>
      <c r="E53" t="s">
        <v>453</v>
      </c>
      <c r="F53" t="s">
        <v>454</v>
      </c>
      <c r="G53" t="s">
        <v>455</v>
      </c>
      <c r="H53" t="s">
        <v>456</v>
      </c>
    </row>
    <row r="54" spans="1:8" ht="15.6" x14ac:dyDescent="0.3">
      <c r="A54"/>
      <c r="B54" s="12" t="s">
        <v>365</v>
      </c>
      <c r="C54" t="s">
        <v>451</v>
      </c>
      <c r="D54" t="s">
        <v>452</v>
      </c>
      <c r="E54" t="s">
        <v>453</v>
      </c>
      <c r="F54" t="s">
        <v>454</v>
      </c>
      <c r="G54" t="s">
        <v>455</v>
      </c>
      <c r="H54" t="s">
        <v>456</v>
      </c>
    </row>
    <row r="55" spans="1:8" ht="15.6" x14ac:dyDescent="0.3">
      <c r="A55"/>
      <c r="B55" s="18" t="s">
        <v>366</v>
      </c>
      <c r="C55" t="s">
        <v>451</v>
      </c>
      <c r="D55" t="s">
        <v>452</v>
      </c>
      <c r="E55" t="s">
        <v>453</v>
      </c>
      <c r="F55" t="s">
        <v>454</v>
      </c>
      <c r="G55" t="s">
        <v>455</v>
      </c>
      <c r="H55" t="s">
        <v>456</v>
      </c>
    </row>
    <row r="56" spans="1:8" ht="15.6" x14ac:dyDescent="0.3">
      <c r="A56"/>
      <c r="B56" s="35" t="s">
        <v>379</v>
      </c>
      <c r="C56" t="s">
        <v>451</v>
      </c>
      <c r="D56" t="s">
        <v>452</v>
      </c>
      <c r="E56" t="s">
        <v>453</v>
      </c>
      <c r="F56" t="s">
        <v>454</v>
      </c>
      <c r="G56" t="s">
        <v>455</v>
      </c>
      <c r="H56" t="s">
        <v>456</v>
      </c>
    </row>
    <row r="57" spans="1:8" ht="15.6" x14ac:dyDescent="0.3">
      <c r="A57"/>
      <c r="B57" s="35" t="s">
        <v>382</v>
      </c>
      <c r="C57" t="s">
        <v>451</v>
      </c>
      <c r="D57" t="s">
        <v>452</v>
      </c>
      <c r="E57" t="s">
        <v>453</v>
      </c>
      <c r="F57" t="s">
        <v>454</v>
      </c>
      <c r="G57" t="s">
        <v>455</v>
      </c>
      <c r="H57" t="s">
        <v>456</v>
      </c>
    </row>
    <row r="58" spans="1:8" ht="15.6" x14ac:dyDescent="0.3">
      <c r="A58"/>
      <c r="B58" s="19" t="s">
        <v>378</v>
      </c>
      <c r="C58" t="s">
        <v>451</v>
      </c>
      <c r="D58" t="s">
        <v>452</v>
      </c>
      <c r="E58" t="s">
        <v>453</v>
      </c>
      <c r="F58" t="s">
        <v>454</v>
      </c>
      <c r="G58" t="s">
        <v>455</v>
      </c>
      <c r="H58" t="s">
        <v>456</v>
      </c>
    </row>
    <row r="59" spans="1:8" ht="15.6" x14ac:dyDescent="0.3">
      <c r="A59"/>
      <c r="B59" s="12" t="s">
        <v>268</v>
      </c>
      <c r="C59" t="s">
        <v>457</v>
      </c>
      <c r="D59" t="s">
        <v>458</v>
      </c>
      <c r="E59" t="s">
        <v>459</v>
      </c>
      <c r="F59" t="s">
        <v>460</v>
      </c>
      <c r="G59" t="s">
        <v>461</v>
      </c>
      <c r="H59" t="s">
        <v>462</v>
      </c>
    </row>
    <row r="60" spans="1:8" ht="15.6" x14ac:dyDescent="0.3">
      <c r="A60"/>
      <c r="B60" s="11" t="s">
        <v>272</v>
      </c>
      <c r="C60" t="s">
        <v>457</v>
      </c>
      <c r="D60" t="s">
        <v>458</v>
      </c>
      <c r="E60" t="s">
        <v>459</v>
      </c>
      <c r="F60" t="s">
        <v>460</v>
      </c>
      <c r="G60" t="s">
        <v>461</v>
      </c>
      <c r="H60" t="s">
        <v>462</v>
      </c>
    </row>
    <row r="61" spans="1:8" ht="15.6" x14ac:dyDescent="0.3">
      <c r="A61"/>
      <c r="B61" s="12" t="s">
        <v>275</v>
      </c>
      <c r="C61" t="s">
        <v>457</v>
      </c>
      <c r="D61" t="s">
        <v>458</v>
      </c>
      <c r="E61" t="s">
        <v>459</v>
      </c>
      <c r="F61" t="s">
        <v>460</v>
      </c>
      <c r="G61" t="s">
        <v>461</v>
      </c>
      <c r="H61" t="s">
        <v>462</v>
      </c>
    </row>
    <row r="62" spans="1:8" ht="15.6" x14ac:dyDescent="0.3">
      <c r="A62"/>
      <c r="B62" s="11" t="s">
        <v>278</v>
      </c>
      <c r="C62" t="s">
        <v>457</v>
      </c>
      <c r="D62" t="s">
        <v>458</v>
      </c>
      <c r="E62" t="s">
        <v>459</v>
      </c>
      <c r="F62" t="s">
        <v>460</v>
      </c>
      <c r="G62" t="s">
        <v>461</v>
      </c>
      <c r="H62" t="s">
        <v>462</v>
      </c>
    </row>
    <row r="63" spans="1:8" ht="15.6" x14ac:dyDescent="0.3">
      <c r="A63"/>
      <c r="B63" s="12" t="s">
        <v>282</v>
      </c>
      <c r="C63" t="s">
        <v>457</v>
      </c>
      <c r="D63" t="s">
        <v>458</v>
      </c>
      <c r="E63" t="s">
        <v>459</v>
      </c>
      <c r="F63" t="s">
        <v>460</v>
      </c>
      <c r="G63" t="s">
        <v>461</v>
      </c>
      <c r="H63" t="s">
        <v>462</v>
      </c>
    </row>
    <row r="64" spans="1:8" ht="15.6" x14ac:dyDescent="0.3">
      <c r="A64"/>
      <c r="B64" s="11" t="s">
        <v>285</v>
      </c>
      <c r="C64" t="s">
        <v>457</v>
      </c>
      <c r="D64" t="s">
        <v>458</v>
      </c>
      <c r="E64" t="s">
        <v>459</v>
      </c>
      <c r="F64" t="s">
        <v>460</v>
      </c>
      <c r="G64" t="s">
        <v>461</v>
      </c>
      <c r="H64" t="s">
        <v>462</v>
      </c>
    </row>
    <row r="65" spans="1:8" ht="15.6" x14ac:dyDescent="0.3">
      <c r="A65"/>
      <c r="B65" s="12" t="s">
        <v>288</v>
      </c>
      <c r="C65" t="s">
        <v>457</v>
      </c>
      <c r="D65" t="s">
        <v>458</v>
      </c>
      <c r="E65" t="s">
        <v>459</v>
      </c>
      <c r="F65" t="s">
        <v>460</v>
      </c>
      <c r="G65" t="s">
        <v>461</v>
      </c>
      <c r="H65" t="s">
        <v>462</v>
      </c>
    </row>
    <row r="66" spans="1:8" ht="15.6" x14ac:dyDescent="0.3">
      <c r="A66"/>
      <c r="B66" s="11" t="s">
        <v>290</v>
      </c>
      <c r="C66" t="s">
        <v>457</v>
      </c>
      <c r="D66" t="s">
        <v>458</v>
      </c>
      <c r="E66" t="s">
        <v>459</v>
      </c>
      <c r="F66" t="s">
        <v>460</v>
      </c>
      <c r="G66" t="s">
        <v>461</v>
      </c>
      <c r="H66" t="s">
        <v>462</v>
      </c>
    </row>
    <row r="67" spans="1:8" ht="15.6" x14ac:dyDescent="0.3">
      <c r="A67"/>
      <c r="B67" s="12" t="s">
        <v>292</v>
      </c>
      <c r="C67" t="s">
        <v>457</v>
      </c>
      <c r="D67" t="s">
        <v>458</v>
      </c>
      <c r="E67" t="s">
        <v>459</v>
      </c>
      <c r="F67" t="s">
        <v>460</v>
      </c>
      <c r="G67" t="s">
        <v>461</v>
      </c>
      <c r="H67" t="s">
        <v>462</v>
      </c>
    </row>
    <row r="68" spans="1:8" ht="15.6" x14ac:dyDescent="0.3">
      <c r="A68"/>
      <c r="B68" s="11" t="s">
        <v>294</v>
      </c>
      <c r="C68" t="s">
        <v>457</v>
      </c>
      <c r="D68" t="s">
        <v>458</v>
      </c>
      <c r="E68" t="s">
        <v>459</v>
      </c>
      <c r="F68" t="s">
        <v>460</v>
      </c>
      <c r="G68" t="s">
        <v>461</v>
      </c>
      <c r="H68" t="s">
        <v>462</v>
      </c>
    </row>
    <row r="69" spans="1:8" ht="15.6" x14ac:dyDescent="0.3">
      <c r="A69"/>
      <c r="B69" s="12" t="s">
        <v>296</v>
      </c>
      <c r="C69" t="s">
        <v>457</v>
      </c>
      <c r="D69" t="s">
        <v>458</v>
      </c>
      <c r="E69" t="s">
        <v>459</v>
      </c>
      <c r="F69" t="s">
        <v>460</v>
      </c>
      <c r="G69" t="s">
        <v>461</v>
      </c>
      <c r="H69" t="s">
        <v>462</v>
      </c>
    </row>
    <row r="70" spans="1:8" ht="15.6" x14ac:dyDescent="0.3">
      <c r="A70"/>
      <c r="B70" s="11" t="s">
        <v>298</v>
      </c>
      <c r="C70" t="s">
        <v>457</v>
      </c>
      <c r="D70" t="s">
        <v>458</v>
      </c>
      <c r="E70" t="s">
        <v>459</v>
      </c>
      <c r="F70" t="s">
        <v>460</v>
      </c>
      <c r="G70" t="s">
        <v>461</v>
      </c>
      <c r="H70" t="s">
        <v>462</v>
      </c>
    </row>
    <row r="71" spans="1:8" ht="15.6" x14ac:dyDescent="0.3">
      <c r="A71"/>
      <c r="B71" s="12" t="s">
        <v>300</v>
      </c>
      <c r="C71" t="s">
        <v>457</v>
      </c>
      <c r="D71" t="s">
        <v>458</v>
      </c>
      <c r="E71" t="s">
        <v>459</v>
      </c>
      <c r="F71" t="s">
        <v>460</v>
      </c>
      <c r="G71" t="s">
        <v>461</v>
      </c>
      <c r="H71" t="s">
        <v>462</v>
      </c>
    </row>
    <row r="72" spans="1:8" ht="15.6" x14ac:dyDescent="0.3">
      <c r="A72"/>
      <c r="B72" s="11" t="s">
        <v>302</v>
      </c>
      <c r="C72" t="s">
        <v>457</v>
      </c>
      <c r="D72" t="s">
        <v>458</v>
      </c>
      <c r="E72" t="s">
        <v>459</v>
      </c>
      <c r="F72" t="s">
        <v>460</v>
      </c>
      <c r="G72" t="s">
        <v>461</v>
      </c>
      <c r="H72" t="s">
        <v>462</v>
      </c>
    </row>
    <row r="73" spans="1:8" ht="15.6" x14ac:dyDescent="0.3">
      <c r="A73"/>
      <c r="B73" s="12" t="s">
        <v>303</v>
      </c>
      <c r="C73" t="s">
        <v>457</v>
      </c>
      <c r="D73" t="s">
        <v>458</v>
      </c>
      <c r="E73" t="s">
        <v>459</v>
      </c>
      <c r="F73" t="s">
        <v>460</v>
      </c>
      <c r="G73" t="s">
        <v>461</v>
      </c>
      <c r="H73" t="s">
        <v>462</v>
      </c>
    </row>
    <row r="74" spans="1:8" ht="15.6" x14ac:dyDescent="0.3">
      <c r="A74"/>
      <c r="B74" s="11" t="s">
        <v>305</v>
      </c>
      <c r="C74" t="s">
        <v>457</v>
      </c>
      <c r="D74" t="s">
        <v>458</v>
      </c>
      <c r="E74" t="s">
        <v>459</v>
      </c>
      <c r="F74" t="s">
        <v>460</v>
      </c>
      <c r="G74" t="s">
        <v>461</v>
      </c>
      <c r="H74" t="s">
        <v>462</v>
      </c>
    </row>
    <row r="75" spans="1:8" ht="15.6" x14ac:dyDescent="0.3">
      <c r="A75"/>
      <c r="B75" s="12" t="s">
        <v>307</v>
      </c>
      <c r="C75" t="s">
        <v>457</v>
      </c>
      <c r="D75" t="s">
        <v>458</v>
      </c>
      <c r="E75" t="s">
        <v>459</v>
      </c>
      <c r="F75" t="s">
        <v>460</v>
      </c>
      <c r="G75" t="s">
        <v>461</v>
      </c>
      <c r="H75" t="s">
        <v>462</v>
      </c>
    </row>
    <row r="76" spans="1:8" ht="15.6" x14ac:dyDescent="0.3">
      <c r="A76"/>
      <c r="B76" s="11" t="s">
        <v>309</v>
      </c>
      <c r="C76" t="s">
        <v>457</v>
      </c>
      <c r="D76" t="s">
        <v>458</v>
      </c>
      <c r="E76" t="s">
        <v>459</v>
      </c>
      <c r="F76" t="s">
        <v>460</v>
      </c>
      <c r="G76" t="s">
        <v>461</v>
      </c>
      <c r="H76" t="s">
        <v>462</v>
      </c>
    </row>
    <row r="77" spans="1:8" ht="15.6" x14ac:dyDescent="0.3">
      <c r="A77"/>
      <c r="B77" s="12" t="s">
        <v>311</v>
      </c>
      <c r="C77" t="s">
        <v>457</v>
      </c>
      <c r="D77" t="s">
        <v>458</v>
      </c>
      <c r="E77" t="s">
        <v>459</v>
      </c>
      <c r="F77" t="s">
        <v>460</v>
      </c>
      <c r="G77" t="s">
        <v>461</v>
      </c>
      <c r="H77" t="s">
        <v>462</v>
      </c>
    </row>
    <row r="78" spans="1:8" ht="15.6" x14ac:dyDescent="0.3">
      <c r="A78"/>
      <c r="B78" s="11" t="s">
        <v>312</v>
      </c>
      <c r="C78" t="s">
        <v>457</v>
      </c>
      <c r="D78" t="s">
        <v>458</v>
      </c>
      <c r="E78" t="s">
        <v>459</v>
      </c>
      <c r="F78" t="s">
        <v>460</v>
      </c>
      <c r="G78" t="s">
        <v>461</v>
      </c>
      <c r="H78" t="s">
        <v>462</v>
      </c>
    </row>
    <row r="79" spans="1:8" ht="15.6" x14ac:dyDescent="0.3">
      <c r="A79"/>
      <c r="B79" s="12" t="s">
        <v>314</v>
      </c>
      <c r="C79" t="s">
        <v>457</v>
      </c>
      <c r="D79" t="s">
        <v>458</v>
      </c>
      <c r="E79" t="s">
        <v>459</v>
      </c>
      <c r="F79" t="s">
        <v>460</v>
      </c>
      <c r="G79" t="s">
        <v>461</v>
      </c>
      <c r="H79" t="s">
        <v>462</v>
      </c>
    </row>
    <row r="80" spans="1:8" ht="15.6" x14ac:dyDescent="0.3">
      <c r="A80"/>
      <c r="B80" s="11" t="s">
        <v>316</v>
      </c>
      <c r="C80" t="s">
        <v>457</v>
      </c>
      <c r="D80" t="s">
        <v>458</v>
      </c>
      <c r="E80" t="s">
        <v>459</v>
      </c>
      <c r="F80" t="s">
        <v>460</v>
      </c>
      <c r="G80" t="s">
        <v>461</v>
      </c>
      <c r="H80" t="s">
        <v>462</v>
      </c>
    </row>
    <row r="81" spans="1:8" ht="15.6" x14ac:dyDescent="0.3">
      <c r="A81"/>
      <c r="B81" s="12" t="s">
        <v>318</v>
      </c>
      <c r="C81" t="s">
        <v>457</v>
      </c>
      <c r="D81" t="s">
        <v>458</v>
      </c>
      <c r="E81" t="s">
        <v>459</v>
      </c>
      <c r="F81" t="s">
        <v>460</v>
      </c>
      <c r="G81" t="s">
        <v>461</v>
      </c>
      <c r="H81" t="s">
        <v>462</v>
      </c>
    </row>
    <row r="82" spans="1:8" ht="15.6" x14ac:dyDescent="0.3">
      <c r="A82"/>
      <c r="B82" s="11" t="s">
        <v>320</v>
      </c>
      <c r="C82" t="s">
        <v>457</v>
      </c>
      <c r="D82" t="s">
        <v>458</v>
      </c>
      <c r="E82" t="s">
        <v>459</v>
      </c>
      <c r="F82" t="s">
        <v>460</v>
      </c>
      <c r="G82" t="s">
        <v>461</v>
      </c>
      <c r="H82" t="s">
        <v>462</v>
      </c>
    </row>
    <row r="83" spans="1:8" ht="15.6" x14ac:dyDescent="0.3">
      <c r="A83"/>
      <c r="B83" s="12" t="s">
        <v>322</v>
      </c>
      <c r="C83" t="s">
        <v>457</v>
      </c>
      <c r="D83" t="s">
        <v>458</v>
      </c>
      <c r="E83" t="s">
        <v>459</v>
      </c>
      <c r="F83" t="s">
        <v>460</v>
      </c>
      <c r="G83" t="s">
        <v>461</v>
      </c>
      <c r="H83" t="s">
        <v>462</v>
      </c>
    </row>
    <row r="84" spans="1:8" ht="15.6" x14ac:dyDescent="0.3">
      <c r="A84"/>
      <c r="B84" s="62" t="s">
        <v>324</v>
      </c>
      <c r="C84" t="s">
        <v>463</v>
      </c>
      <c r="D84" t="s">
        <v>464</v>
      </c>
      <c r="E84" t="s">
        <v>459</v>
      </c>
      <c r="F84" t="s">
        <v>460</v>
      </c>
      <c r="G84" t="s">
        <v>465</v>
      </c>
      <c r="H84" t="s">
        <v>466</v>
      </c>
    </row>
    <row r="85" spans="1:8" ht="15.6" x14ac:dyDescent="0.3">
      <c r="A85"/>
      <c r="B85" s="62" t="s">
        <v>326</v>
      </c>
      <c r="C85" t="s">
        <v>463</v>
      </c>
      <c r="D85" t="s">
        <v>464</v>
      </c>
      <c r="E85" t="s">
        <v>459</v>
      </c>
      <c r="F85" t="s">
        <v>460</v>
      </c>
      <c r="G85" t="s">
        <v>465</v>
      </c>
      <c r="H85" t="s">
        <v>466</v>
      </c>
    </row>
    <row r="86" spans="1:8" ht="15.6" x14ac:dyDescent="0.3">
      <c r="A86"/>
      <c r="B86" s="11" t="s">
        <v>328</v>
      </c>
      <c r="C86" t="s">
        <v>457</v>
      </c>
      <c r="D86" t="s">
        <v>458</v>
      </c>
      <c r="E86" t="s">
        <v>459</v>
      </c>
      <c r="F86" t="s">
        <v>460</v>
      </c>
      <c r="G86" t="s">
        <v>461</v>
      </c>
      <c r="H86" t="s">
        <v>462</v>
      </c>
    </row>
    <row r="87" spans="1:8" ht="15.6" x14ac:dyDescent="0.3">
      <c r="A87"/>
      <c r="B87" s="12" t="s">
        <v>330</v>
      </c>
      <c r="C87" t="s">
        <v>457</v>
      </c>
      <c r="D87" t="s">
        <v>458</v>
      </c>
      <c r="E87" t="s">
        <v>459</v>
      </c>
      <c r="F87" t="s">
        <v>460</v>
      </c>
      <c r="G87" t="s">
        <v>461</v>
      </c>
      <c r="H87" t="s">
        <v>462</v>
      </c>
    </row>
    <row r="88" spans="1:8" ht="15.6" x14ac:dyDescent="0.3">
      <c r="A88"/>
      <c r="B88" s="11" t="s">
        <v>332</v>
      </c>
      <c r="C88" t="s">
        <v>457</v>
      </c>
      <c r="D88" t="s">
        <v>458</v>
      </c>
      <c r="E88" t="s">
        <v>459</v>
      </c>
      <c r="F88" t="s">
        <v>460</v>
      </c>
      <c r="G88" t="s">
        <v>461</v>
      </c>
      <c r="H88" t="s">
        <v>462</v>
      </c>
    </row>
    <row r="89" spans="1:8" ht="15.6" x14ac:dyDescent="0.3">
      <c r="A89"/>
      <c r="B89" s="12" t="s">
        <v>334</v>
      </c>
      <c r="C89" t="s">
        <v>457</v>
      </c>
      <c r="D89" t="s">
        <v>458</v>
      </c>
      <c r="E89" t="s">
        <v>459</v>
      </c>
      <c r="F89" t="s">
        <v>460</v>
      </c>
      <c r="G89" t="s">
        <v>461</v>
      </c>
      <c r="H89" t="s">
        <v>462</v>
      </c>
    </row>
    <row r="90" spans="1:8" ht="15.6" x14ac:dyDescent="0.3">
      <c r="A90"/>
      <c r="B90" s="62" t="s">
        <v>336</v>
      </c>
      <c r="C90" t="s">
        <v>463</v>
      </c>
      <c r="D90" t="s">
        <v>464</v>
      </c>
      <c r="E90" t="s">
        <v>459</v>
      </c>
      <c r="F90" t="s">
        <v>460</v>
      </c>
      <c r="G90" t="s">
        <v>465</v>
      </c>
      <c r="H90" t="s">
        <v>466</v>
      </c>
    </row>
    <row r="91" spans="1:8" ht="15.6" x14ac:dyDescent="0.3">
      <c r="A91"/>
      <c r="B91" s="12" t="s">
        <v>338</v>
      </c>
      <c r="C91" t="s">
        <v>457</v>
      </c>
      <c r="D91" t="s">
        <v>458</v>
      </c>
      <c r="E91" t="s">
        <v>459</v>
      </c>
      <c r="F91" t="s">
        <v>460</v>
      </c>
      <c r="G91" t="s">
        <v>461</v>
      </c>
      <c r="H91" t="s">
        <v>462</v>
      </c>
    </row>
    <row r="92" spans="1:8" ht="15.6" x14ac:dyDescent="0.3">
      <c r="A92"/>
      <c r="B92" s="11" t="s">
        <v>340</v>
      </c>
      <c r="C92" t="s">
        <v>457</v>
      </c>
      <c r="D92" t="s">
        <v>458</v>
      </c>
      <c r="E92" t="s">
        <v>459</v>
      </c>
      <c r="F92" t="s">
        <v>460</v>
      </c>
      <c r="G92" t="s">
        <v>461</v>
      </c>
      <c r="H92" t="s">
        <v>462</v>
      </c>
    </row>
    <row r="93" spans="1:8" ht="15.6" x14ac:dyDescent="0.3">
      <c r="A93"/>
      <c r="B93" s="12" t="s">
        <v>342</v>
      </c>
      <c r="C93" t="s">
        <v>457</v>
      </c>
      <c r="D93" t="s">
        <v>458</v>
      </c>
      <c r="E93" t="s">
        <v>459</v>
      </c>
      <c r="F93" t="s">
        <v>460</v>
      </c>
      <c r="G93" t="s">
        <v>461</v>
      </c>
      <c r="H93" t="s">
        <v>462</v>
      </c>
    </row>
    <row r="94" spans="1:8" ht="15.6" x14ac:dyDescent="0.3">
      <c r="A94"/>
      <c r="B94" s="11" t="s">
        <v>344</v>
      </c>
      <c r="C94" t="s">
        <v>457</v>
      </c>
      <c r="D94" t="s">
        <v>458</v>
      </c>
      <c r="E94" t="s">
        <v>459</v>
      </c>
      <c r="F94" t="s">
        <v>460</v>
      </c>
      <c r="G94" t="s">
        <v>461</v>
      </c>
      <c r="H94" t="s">
        <v>462</v>
      </c>
    </row>
    <row r="95" spans="1:8" ht="15.6" x14ac:dyDescent="0.3">
      <c r="A95"/>
      <c r="B95" s="62" t="s">
        <v>346</v>
      </c>
      <c r="C95" t="s">
        <v>463</v>
      </c>
      <c r="D95" t="s">
        <v>464</v>
      </c>
      <c r="E95" t="s">
        <v>459</v>
      </c>
      <c r="F95" t="s">
        <v>460</v>
      </c>
      <c r="G95" t="s">
        <v>465</v>
      </c>
      <c r="H95" t="s">
        <v>466</v>
      </c>
    </row>
    <row r="96" spans="1:8" ht="15.6" x14ac:dyDescent="0.2">
      <c r="A96"/>
      <c r="B96" s="63" t="s">
        <v>348</v>
      </c>
      <c r="C96" t="s">
        <v>463</v>
      </c>
      <c r="D96" t="s">
        <v>464</v>
      </c>
      <c r="E96" t="s">
        <v>459</v>
      </c>
      <c r="F96" t="s">
        <v>460</v>
      </c>
      <c r="G96" t="s">
        <v>465</v>
      </c>
      <c r="H96" t="s">
        <v>466</v>
      </c>
    </row>
    <row r="97" spans="1:8" ht="15.6" x14ac:dyDescent="0.3">
      <c r="A97"/>
      <c r="B97" s="64" t="s">
        <v>350</v>
      </c>
      <c r="C97" t="s">
        <v>463</v>
      </c>
      <c r="D97" t="s">
        <v>464</v>
      </c>
      <c r="E97" t="s">
        <v>459</v>
      </c>
      <c r="F97" t="s">
        <v>460</v>
      </c>
      <c r="G97" t="s">
        <v>465</v>
      </c>
      <c r="H97" t="s">
        <v>466</v>
      </c>
    </row>
    <row r="98" spans="1:8" ht="15.6" x14ac:dyDescent="0.3">
      <c r="A98"/>
      <c r="B98" s="20" t="s">
        <v>352</v>
      </c>
      <c r="C98" t="s">
        <v>457</v>
      </c>
      <c r="D98" t="s">
        <v>458</v>
      </c>
      <c r="E98" t="s">
        <v>459</v>
      </c>
      <c r="F98" t="s">
        <v>460</v>
      </c>
      <c r="G98" t="s">
        <v>461</v>
      </c>
      <c r="H98" t="s">
        <v>462</v>
      </c>
    </row>
    <row r="99" spans="1:8" ht="15.6" x14ac:dyDescent="0.2">
      <c r="A99"/>
      <c r="B99" s="65" t="s">
        <v>354</v>
      </c>
      <c r="C99" t="s">
        <v>463</v>
      </c>
      <c r="D99" t="s">
        <v>464</v>
      </c>
      <c r="E99" t="s">
        <v>459</v>
      </c>
      <c r="F99" t="s">
        <v>460</v>
      </c>
      <c r="G99" t="s">
        <v>465</v>
      </c>
      <c r="H99" t="s">
        <v>466</v>
      </c>
    </row>
    <row r="100" spans="1:8" ht="15.6" x14ac:dyDescent="0.2">
      <c r="A100"/>
      <c r="B100" s="65" t="s">
        <v>377</v>
      </c>
      <c r="C100" t="s">
        <v>467</v>
      </c>
      <c r="D100" t="s">
        <v>468</v>
      </c>
      <c r="E100" t="s">
        <v>459</v>
      </c>
      <c r="F100" t="s">
        <v>460</v>
      </c>
      <c r="G100" t="s">
        <v>465</v>
      </c>
      <c r="H100" t="s">
        <v>466</v>
      </c>
    </row>
    <row r="101" spans="1:8" ht="15.6" x14ac:dyDescent="0.3">
      <c r="A101"/>
      <c r="B101" s="12" t="s">
        <v>269</v>
      </c>
      <c r="C101" t="s">
        <v>469</v>
      </c>
      <c r="D101" t="s">
        <v>470</v>
      </c>
      <c r="E101" t="s">
        <v>471</v>
      </c>
      <c r="F101" t="s">
        <v>472</v>
      </c>
      <c r="G101" t="s">
        <v>473</v>
      </c>
      <c r="H101" t="s">
        <v>474</v>
      </c>
    </row>
    <row r="102" spans="1:8" ht="15.6" x14ac:dyDescent="0.3">
      <c r="A102"/>
      <c r="B102" s="11" t="s">
        <v>273</v>
      </c>
      <c r="C102" t="s">
        <v>469</v>
      </c>
      <c r="D102" t="s">
        <v>470</v>
      </c>
      <c r="E102" t="s">
        <v>471</v>
      </c>
      <c r="F102" t="s">
        <v>472</v>
      </c>
      <c r="G102" t="s">
        <v>473</v>
      </c>
      <c r="H102" t="s">
        <v>474</v>
      </c>
    </row>
    <row r="103" spans="1:8" ht="15.6" x14ac:dyDescent="0.3">
      <c r="A103"/>
      <c r="B103" s="12" t="s">
        <v>276</v>
      </c>
      <c r="C103" t="s">
        <v>469</v>
      </c>
      <c r="D103" t="s">
        <v>470</v>
      </c>
      <c r="E103" t="s">
        <v>471</v>
      </c>
      <c r="F103" t="s">
        <v>472</v>
      </c>
      <c r="G103" t="s">
        <v>473</v>
      </c>
      <c r="H103" t="s">
        <v>474</v>
      </c>
    </row>
    <row r="104" spans="1:8" ht="15.6" x14ac:dyDescent="0.3">
      <c r="A104"/>
      <c r="B104" s="11" t="s">
        <v>279</v>
      </c>
      <c r="C104" t="s">
        <v>469</v>
      </c>
      <c r="D104" t="s">
        <v>470</v>
      </c>
      <c r="E104" t="s">
        <v>471</v>
      </c>
      <c r="F104" t="s">
        <v>472</v>
      </c>
      <c r="G104" t="s">
        <v>473</v>
      </c>
      <c r="H104" t="s">
        <v>474</v>
      </c>
    </row>
    <row r="105" spans="1:8" ht="15.6" x14ac:dyDescent="0.3">
      <c r="A105"/>
      <c r="B105" s="12" t="s">
        <v>283</v>
      </c>
      <c r="C105" t="s">
        <v>469</v>
      </c>
      <c r="D105" t="s">
        <v>470</v>
      </c>
      <c r="E105" t="s">
        <v>471</v>
      </c>
      <c r="F105" t="s">
        <v>472</v>
      </c>
      <c r="G105" t="s">
        <v>473</v>
      </c>
      <c r="H105" t="s">
        <v>474</v>
      </c>
    </row>
    <row r="106" spans="1:8" ht="15.6" x14ac:dyDescent="0.3">
      <c r="A106"/>
      <c r="B106" s="11" t="s">
        <v>286</v>
      </c>
      <c r="C106" t="s">
        <v>469</v>
      </c>
      <c r="D106" t="s">
        <v>470</v>
      </c>
      <c r="E106" t="s">
        <v>471</v>
      </c>
      <c r="F106" t="s">
        <v>472</v>
      </c>
      <c r="G106" t="s">
        <v>473</v>
      </c>
      <c r="H106" t="s">
        <v>474</v>
      </c>
    </row>
    <row r="107" spans="1:8" ht="15.6" x14ac:dyDescent="0.3">
      <c r="A107"/>
      <c r="B107" s="12" t="s">
        <v>244</v>
      </c>
      <c r="C107" t="s">
        <v>475</v>
      </c>
      <c r="D107" t="s">
        <v>476</v>
      </c>
      <c r="E107" t="s">
        <v>477</v>
      </c>
      <c r="F107" t="s">
        <v>478</v>
      </c>
      <c r="G107" t="s">
        <v>479</v>
      </c>
      <c r="H107" t="s">
        <v>480</v>
      </c>
    </row>
    <row r="108" spans="1:8" ht="15.6" x14ac:dyDescent="0.3">
      <c r="A108"/>
      <c r="B108" s="12" t="s">
        <v>245</v>
      </c>
      <c r="C108" t="s">
        <v>475</v>
      </c>
      <c r="D108" t="s">
        <v>476</v>
      </c>
      <c r="E108" t="s">
        <v>477</v>
      </c>
      <c r="F108" t="s">
        <v>478</v>
      </c>
      <c r="G108" t="s">
        <v>479</v>
      </c>
      <c r="H108" t="s">
        <v>480</v>
      </c>
    </row>
    <row r="109" spans="1:8" ht="15.6" x14ac:dyDescent="0.3">
      <c r="A109"/>
      <c r="B109" s="11" t="s">
        <v>246</v>
      </c>
      <c r="C109" t="s">
        <v>475</v>
      </c>
      <c r="D109" t="s">
        <v>476</v>
      </c>
      <c r="E109" t="s">
        <v>477</v>
      </c>
      <c r="F109" t="s">
        <v>478</v>
      </c>
      <c r="G109" t="s">
        <v>479</v>
      </c>
      <c r="H109" t="s">
        <v>480</v>
      </c>
    </row>
    <row r="110" spans="1:8" ht="15.6" x14ac:dyDescent="0.3">
      <c r="A110"/>
      <c r="B110" s="12" t="s">
        <v>247</v>
      </c>
      <c r="C110" t="s">
        <v>475</v>
      </c>
      <c r="D110" t="s">
        <v>476</v>
      </c>
      <c r="E110" t="s">
        <v>477</v>
      </c>
      <c r="F110" t="s">
        <v>478</v>
      </c>
      <c r="G110" t="s">
        <v>479</v>
      </c>
      <c r="H110" t="s">
        <v>480</v>
      </c>
    </row>
    <row r="111" spans="1:8" ht="15.6" x14ac:dyDescent="0.3">
      <c r="A111"/>
      <c r="B111" s="11" t="s">
        <v>248</v>
      </c>
      <c r="C111" t="s">
        <v>475</v>
      </c>
      <c r="D111" t="s">
        <v>476</v>
      </c>
      <c r="E111" t="s">
        <v>477</v>
      </c>
      <c r="F111" t="s">
        <v>478</v>
      </c>
      <c r="G111" t="s">
        <v>479</v>
      </c>
      <c r="H111" t="s">
        <v>480</v>
      </c>
    </row>
    <row r="112" spans="1:8" ht="15.6" x14ac:dyDescent="0.3">
      <c r="A112"/>
      <c r="B112" s="12" t="s">
        <v>249</v>
      </c>
      <c r="C112" t="s">
        <v>475</v>
      </c>
      <c r="D112" t="s">
        <v>476</v>
      </c>
      <c r="E112" t="s">
        <v>477</v>
      </c>
      <c r="F112" t="s">
        <v>478</v>
      </c>
      <c r="G112" t="s">
        <v>479</v>
      </c>
      <c r="H112" t="s">
        <v>480</v>
      </c>
    </row>
    <row r="113" spans="1:8" ht="15.6" x14ac:dyDescent="0.3">
      <c r="A113"/>
      <c r="B113" s="11" t="s">
        <v>250</v>
      </c>
      <c r="C113" t="s">
        <v>475</v>
      </c>
      <c r="D113" t="s">
        <v>476</v>
      </c>
      <c r="E113" t="s">
        <v>477</v>
      </c>
      <c r="F113" t="s">
        <v>478</v>
      </c>
      <c r="G113" t="s">
        <v>479</v>
      </c>
      <c r="H113" t="s">
        <v>480</v>
      </c>
    </row>
    <row r="114" spans="1:8" ht="15.6" x14ac:dyDescent="0.3">
      <c r="A114"/>
      <c r="B114" s="12" t="s">
        <v>251</v>
      </c>
      <c r="C114" t="s">
        <v>475</v>
      </c>
      <c r="D114" t="s">
        <v>476</v>
      </c>
      <c r="E114" t="s">
        <v>477</v>
      </c>
      <c r="F114" t="s">
        <v>478</v>
      </c>
      <c r="G114" t="s">
        <v>479</v>
      </c>
      <c r="H114" t="s">
        <v>480</v>
      </c>
    </row>
    <row r="115" spans="1:8" ht="15.6" x14ac:dyDescent="0.3">
      <c r="A115"/>
      <c r="B115" s="11" t="s">
        <v>252</v>
      </c>
      <c r="C115" t="s">
        <v>481</v>
      </c>
      <c r="D115" t="s">
        <v>482</v>
      </c>
      <c r="E115" t="s">
        <v>483</v>
      </c>
      <c r="F115" t="s">
        <v>484</v>
      </c>
      <c r="G115" t="s">
        <v>485</v>
      </c>
      <c r="H115" t="s">
        <v>486</v>
      </c>
    </row>
    <row r="116" spans="1:8" ht="15.6" x14ac:dyDescent="0.3">
      <c r="A116"/>
      <c r="B116" s="12" t="s">
        <v>253</v>
      </c>
      <c r="C116" t="s">
        <v>475</v>
      </c>
      <c r="D116" t="s">
        <v>476</v>
      </c>
      <c r="E116" t="s">
        <v>477</v>
      </c>
      <c r="F116" t="s">
        <v>478</v>
      </c>
      <c r="G116" t="s">
        <v>485</v>
      </c>
      <c r="H116" t="s">
        <v>486</v>
      </c>
    </row>
    <row r="117" spans="1:8" ht="15.6" x14ac:dyDescent="0.3">
      <c r="A117"/>
      <c r="B117" s="11" t="s">
        <v>254</v>
      </c>
      <c r="C117" t="s">
        <v>481</v>
      </c>
      <c r="D117" t="s">
        <v>482</v>
      </c>
      <c r="E117" t="s">
        <v>483</v>
      </c>
      <c r="F117" t="s">
        <v>484</v>
      </c>
      <c r="G117" t="s">
        <v>485</v>
      </c>
      <c r="H117" t="s">
        <v>486</v>
      </c>
    </row>
    <row r="118" spans="1:8" ht="15.6" x14ac:dyDescent="0.3">
      <c r="A118"/>
      <c r="B118" s="12" t="s">
        <v>255</v>
      </c>
      <c r="C118" t="s">
        <v>475</v>
      </c>
      <c r="D118" t="s">
        <v>476</v>
      </c>
      <c r="E118" t="s">
        <v>477</v>
      </c>
      <c r="F118" t="s">
        <v>478</v>
      </c>
      <c r="G118" t="s">
        <v>479</v>
      </c>
      <c r="H118" t="s">
        <v>480</v>
      </c>
    </row>
    <row r="119" spans="1:8" ht="15.6" x14ac:dyDescent="0.3">
      <c r="A119"/>
      <c r="B119" s="10" t="s">
        <v>256</v>
      </c>
      <c r="C119" t="s">
        <v>475</v>
      </c>
      <c r="D119" t="s">
        <v>476</v>
      </c>
      <c r="E119" t="s">
        <v>477</v>
      </c>
      <c r="F119" t="s">
        <v>478</v>
      </c>
      <c r="G119" t="s">
        <v>479</v>
      </c>
      <c r="H119" t="s">
        <v>480</v>
      </c>
    </row>
    <row r="120" spans="1:8" ht="15.6" x14ac:dyDescent="0.3">
      <c r="A120"/>
      <c r="B120" s="10" t="s">
        <v>381</v>
      </c>
      <c r="C120" t="s">
        <v>475</v>
      </c>
      <c r="D120" t="s">
        <v>476</v>
      </c>
      <c r="E120" t="s">
        <v>477</v>
      </c>
      <c r="F120" t="s">
        <v>478</v>
      </c>
      <c r="G120" t="s">
        <v>479</v>
      </c>
      <c r="H120" t="s">
        <v>480</v>
      </c>
    </row>
    <row r="121" spans="1:8" ht="15.6" x14ac:dyDescent="0.3">
      <c r="A121"/>
      <c r="B121" s="10" t="s">
        <v>380</v>
      </c>
      <c r="C121" t="s">
        <v>475</v>
      </c>
      <c r="D121" t="s">
        <v>476</v>
      </c>
      <c r="E121" t="s">
        <v>477</v>
      </c>
      <c r="F121" t="s">
        <v>478</v>
      </c>
      <c r="G121" t="s">
        <v>479</v>
      </c>
      <c r="H121" t="s">
        <v>480</v>
      </c>
    </row>
    <row r="122" spans="1:8" ht="15.6" x14ac:dyDescent="0.3">
      <c r="B122" s="61" t="s">
        <v>386</v>
      </c>
      <c r="C122" s="51" t="s">
        <v>495</v>
      </c>
      <c r="D122" s="51" t="s">
        <v>495</v>
      </c>
      <c r="E122" s="51" t="s">
        <v>496</v>
      </c>
      <c r="F122" s="51" t="s">
        <v>496</v>
      </c>
      <c r="G122" s="84" t="s">
        <v>496</v>
      </c>
      <c r="H122" s="84" t="s">
        <v>496</v>
      </c>
    </row>
    <row r="123" spans="1:8" ht="31.2" x14ac:dyDescent="0.2">
      <c r="B123" s="98" t="s">
        <v>634</v>
      </c>
      <c r="C123" t="s">
        <v>463</v>
      </c>
      <c r="D123" t="s">
        <v>464</v>
      </c>
      <c r="E123" t="s">
        <v>459</v>
      </c>
      <c r="F123" t="s">
        <v>460</v>
      </c>
      <c r="G123" t="s">
        <v>465</v>
      </c>
      <c r="H123" t="s">
        <v>466</v>
      </c>
    </row>
  </sheetData>
  <sheetProtection algorithmName="SHA-512" hashValue="9XKGdZZPSrdfWpuM3Z26AFJSCLx8eVm+Lhz3lTzWr8w/pOZYD4k30t6/QVsXL713K8DmtcpQbK+47BWw6eAHgQ==" saltValue="CQf5Fv3NrO2sKK/qATSq6A==" spinCount="100000" sheet="1" formatCells="0" formatColumns="0" formatRows="0" insertColumns="0" insertRows="0" insertHyperlinks="0" deleteColumns="0" deleteRows="0"/>
  <pageMargins left="0.7" right="0.7" top="0.75" bottom="0.75" header="0.3" footer="0.3"/>
  <pageSetup orientation="portrait" r:id="rId1"/>
  <headerFooter>
    <oddFooter>&amp;R&amp;1#&amp;"Calibri"&amp;22&amp;KFF8939RESTRICTED</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91AA-377E-46A5-B3DE-E5EA937F9DB7}">
  <sheetPr codeName="Sheet4"/>
  <dimension ref="A1:Q26"/>
  <sheetViews>
    <sheetView workbookViewId="0">
      <selection sqref="A1:XFD1048576"/>
    </sheetView>
  </sheetViews>
  <sheetFormatPr baseColWidth="10" defaultColWidth="9" defaultRowHeight="11.4" x14ac:dyDescent="0.2"/>
  <cols>
    <col min="1" max="6" width="9" style="86"/>
    <col min="7" max="7" width="13.125" style="86" bestFit="1" customWidth="1"/>
    <col min="8" max="16384" width="9" style="86"/>
  </cols>
  <sheetData>
    <row r="1" spans="1:17" x14ac:dyDescent="0.2">
      <c r="A1" s="86" t="s">
        <v>498</v>
      </c>
      <c r="B1" s="86">
        <v>1</v>
      </c>
      <c r="C1" s="87" t="s">
        <v>499</v>
      </c>
      <c r="D1" s="86">
        <v>1</v>
      </c>
      <c r="E1" s="86" t="s">
        <v>500</v>
      </c>
      <c r="F1" s="86">
        <v>1</v>
      </c>
      <c r="G1" s="86" t="str">
        <f>Form!C8</f>
        <v>ABDPS6108G</v>
      </c>
      <c r="H1" s="86" t="str">
        <f>LEFT(G1,1)</f>
        <v>A</v>
      </c>
      <c r="I1" s="86" t="str">
        <f>MID(G1,2,1)</f>
        <v>B</v>
      </c>
      <c r="J1" s="86" t="str">
        <f>MID(G1,3,1)</f>
        <v>D</v>
      </c>
      <c r="K1" s="86" t="str">
        <f>MID($G$1,4,1)</f>
        <v>P</v>
      </c>
      <c r="L1" s="86" t="str">
        <f>MID($G$1,5,1)</f>
        <v>S</v>
      </c>
      <c r="M1" s="86" t="str">
        <f>MID($G$1,6,1)</f>
        <v>6</v>
      </c>
      <c r="N1" s="86" t="str">
        <f>MID($G$1,7,1)</f>
        <v>1</v>
      </c>
      <c r="O1" s="86" t="str">
        <f>MID($G$1,8,1)</f>
        <v>0</v>
      </c>
      <c r="P1" s="86" t="str">
        <f>MID($G$1,9,1)</f>
        <v>8</v>
      </c>
      <c r="Q1" s="86" t="str">
        <f>MID($G$1,10,1)</f>
        <v>G</v>
      </c>
    </row>
    <row r="2" spans="1:17" x14ac:dyDescent="0.2">
      <c r="A2" s="86" t="s">
        <v>501</v>
      </c>
      <c r="B2" s="86">
        <v>1</v>
      </c>
      <c r="C2" s="87" t="s">
        <v>502</v>
      </c>
      <c r="D2" s="86">
        <v>1</v>
      </c>
      <c r="E2" s="86" t="s">
        <v>503</v>
      </c>
      <c r="F2" s="86">
        <v>1</v>
      </c>
      <c r="G2" s="86">
        <f>SUM(H2:Q2)</f>
        <v>10</v>
      </c>
      <c r="H2" s="86">
        <f>IFERROR(VLOOKUP(H1,$A:$B,2,FALSE),0)</f>
        <v>1</v>
      </c>
      <c r="I2" s="86">
        <f>IFERROR(VLOOKUP(I1,$A:$B,2,FALSE),0)</f>
        <v>1</v>
      </c>
      <c r="J2" s="86">
        <f>IFERROR(VLOOKUP(J1,$A:$B,2,FALSE),0)</f>
        <v>1</v>
      </c>
      <c r="K2" s="86">
        <f>IFERROR(VLOOKUP(K1,$E:$F,2,FALSE),0)</f>
        <v>1</v>
      </c>
      <c r="L2" s="86">
        <f>IFERROR(VLOOKUP(L1,$A:$B,2,FALSE),0)</f>
        <v>1</v>
      </c>
      <c r="M2" s="86">
        <f>IFERROR(VLOOKUP(M1,$C:$D,2,FALSE),0)</f>
        <v>1</v>
      </c>
      <c r="N2" s="86">
        <f>IFERROR(VLOOKUP(N1,$C:$D,2,FALSE),0)</f>
        <v>1</v>
      </c>
      <c r="O2" s="86">
        <f>IFERROR(VLOOKUP(O1,$C:$D,2,FALSE),0)</f>
        <v>1</v>
      </c>
      <c r="P2" s="86">
        <f>IFERROR(VLOOKUP(P1,$C:$D,2,FALSE),0)</f>
        <v>1</v>
      </c>
      <c r="Q2" s="86">
        <f>IFERROR(VLOOKUP(Q1,$A:$B,2,FALSE),0)</f>
        <v>1</v>
      </c>
    </row>
    <row r="3" spans="1:17" x14ac:dyDescent="0.2">
      <c r="A3" s="86" t="s">
        <v>500</v>
      </c>
      <c r="B3" s="86">
        <v>1</v>
      </c>
      <c r="C3" s="87" t="s">
        <v>504</v>
      </c>
      <c r="D3" s="86">
        <v>1</v>
      </c>
      <c r="E3" s="86" t="s">
        <v>505</v>
      </c>
      <c r="F3" s="86">
        <v>1</v>
      </c>
    </row>
    <row r="4" spans="1:17" x14ac:dyDescent="0.2">
      <c r="A4" s="86" t="s">
        <v>506</v>
      </c>
      <c r="B4" s="86">
        <v>1</v>
      </c>
      <c r="C4" s="87" t="s">
        <v>507</v>
      </c>
      <c r="D4" s="86">
        <v>1</v>
      </c>
      <c r="E4" s="86" t="s">
        <v>508</v>
      </c>
      <c r="F4" s="86">
        <v>1</v>
      </c>
    </row>
    <row r="5" spans="1:17" x14ac:dyDescent="0.2">
      <c r="A5" s="86" t="s">
        <v>509</v>
      </c>
      <c r="B5" s="86">
        <v>1</v>
      </c>
      <c r="C5" s="87" t="s">
        <v>510</v>
      </c>
      <c r="D5" s="86">
        <v>1</v>
      </c>
      <c r="E5" s="86" t="s">
        <v>511</v>
      </c>
      <c r="F5" s="86">
        <v>1</v>
      </c>
    </row>
    <row r="6" spans="1:17" x14ac:dyDescent="0.2">
      <c r="A6" s="86" t="s">
        <v>505</v>
      </c>
      <c r="B6" s="86">
        <v>1</v>
      </c>
      <c r="C6" s="87" t="s">
        <v>512</v>
      </c>
      <c r="D6" s="86">
        <v>1</v>
      </c>
      <c r="E6" s="86" t="s">
        <v>513</v>
      </c>
      <c r="F6" s="86">
        <v>1</v>
      </c>
    </row>
    <row r="7" spans="1:17" x14ac:dyDescent="0.2">
      <c r="A7" s="86" t="s">
        <v>513</v>
      </c>
      <c r="B7" s="86">
        <v>1</v>
      </c>
      <c r="C7" s="87" t="s">
        <v>514</v>
      </c>
      <c r="D7" s="86">
        <v>1</v>
      </c>
      <c r="E7" s="86" t="s">
        <v>498</v>
      </c>
      <c r="F7" s="86">
        <v>1</v>
      </c>
    </row>
    <row r="8" spans="1:17" x14ac:dyDescent="0.2">
      <c r="A8" s="86" t="s">
        <v>515</v>
      </c>
      <c r="B8" s="86">
        <v>1</v>
      </c>
      <c r="C8" s="87" t="s">
        <v>516</v>
      </c>
      <c r="D8" s="86">
        <v>1</v>
      </c>
      <c r="E8" s="86" t="s">
        <v>501</v>
      </c>
      <c r="F8" s="86">
        <v>1</v>
      </c>
    </row>
    <row r="9" spans="1:17" x14ac:dyDescent="0.2">
      <c r="A9" s="86" t="s">
        <v>517</v>
      </c>
      <c r="B9" s="86">
        <v>1</v>
      </c>
      <c r="C9" s="87" t="s">
        <v>518</v>
      </c>
      <c r="D9" s="86">
        <v>1</v>
      </c>
      <c r="E9" s="86" t="s">
        <v>515</v>
      </c>
      <c r="F9" s="86">
        <v>1</v>
      </c>
    </row>
    <row r="10" spans="1:17" x14ac:dyDescent="0.2">
      <c r="A10" s="86" t="s">
        <v>511</v>
      </c>
      <c r="B10" s="86">
        <v>1</v>
      </c>
      <c r="C10" s="88" t="s">
        <v>540</v>
      </c>
      <c r="D10" s="86">
        <v>1</v>
      </c>
    </row>
    <row r="11" spans="1:17" x14ac:dyDescent="0.2">
      <c r="A11" s="86" t="s">
        <v>519</v>
      </c>
      <c r="B11" s="86">
        <v>1</v>
      </c>
    </row>
    <row r="12" spans="1:17" x14ac:dyDescent="0.2">
      <c r="A12" s="86" t="s">
        <v>520</v>
      </c>
      <c r="B12" s="86">
        <v>1</v>
      </c>
    </row>
    <row r="13" spans="1:17" x14ac:dyDescent="0.2">
      <c r="A13" s="86" t="s">
        <v>521</v>
      </c>
      <c r="B13" s="86">
        <v>1</v>
      </c>
    </row>
    <row r="14" spans="1:17" x14ac:dyDescent="0.2">
      <c r="A14" s="86" t="s">
        <v>522</v>
      </c>
      <c r="B14" s="86">
        <v>1</v>
      </c>
    </row>
    <row r="15" spans="1:17" x14ac:dyDescent="0.2">
      <c r="A15" s="86" t="s">
        <v>523</v>
      </c>
      <c r="B15" s="86">
        <v>1</v>
      </c>
    </row>
    <row r="16" spans="1:17" x14ac:dyDescent="0.2">
      <c r="A16" s="86" t="s">
        <v>503</v>
      </c>
      <c r="B16" s="86">
        <v>1</v>
      </c>
    </row>
    <row r="17" spans="1:2" x14ac:dyDescent="0.2">
      <c r="A17" s="86" t="s">
        <v>524</v>
      </c>
      <c r="B17" s="86">
        <v>1</v>
      </c>
    </row>
    <row r="18" spans="1:2" x14ac:dyDescent="0.2">
      <c r="A18" s="86" t="s">
        <v>525</v>
      </c>
      <c r="B18" s="86">
        <v>1</v>
      </c>
    </row>
    <row r="19" spans="1:2" x14ac:dyDescent="0.2">
      <c r="A19" s="86" t="s">
        <v>526</v>
      </c>
      <c r="B19" s="86">
        <v>1</v>
      </c>
    </row>
    <row r="20" spans="1:2" x14ac:dyDescent="0.2">
      <c r="A20" s="86" t="s">
        <v>508</v>
      </c>
      <c r="B20" s="86">
        <v>1</v>
      </c>
    </row>
    <row r="21" spans="1:2" x14ac:dyDescent="0.2">
      <c r="A21" s="86" t="s">
        <v>527</v>
      </c>
      <c r="B21" s="86">
        <v>1</v>
      </c>
    </row>
    <row r="22" spans="1:2" x14ac:dyDescent="0.2">
      <c r="A22" s="86" t="s">
        <v>528</v>
      </c>
      <c r="B22" s="86">
        <v>1</v>
      </c>
    </row>
    <row r="23" spans="1:2" x14ac:dyDescent="0.2">
      <c r="A23" s="86" t="s">
        <v>529</v>
      </c>
      <c r="B23" s="86">
        <v>1</v>
      </c>
    </row>
    <row r="24" spans="1:2" x14ac:dyDescent="0.2">
      <c r="A24" s="86" t="s">
        <v>530</v>
      </c>
      <c r="B24" s="86">
        <v>1</v>
      </c>
    </row>
    <row r="25" spans="1:2" x14ac:dyDescent="0.2">
      <c r="A25" s="86" t="s">
        <v>531</v>
      </c>
      <c r="B25" s="86">
        <v>1</v>
      </c>
    </row>
    <row r="26" spans="1:2" x14ac:dyDescent="0.2">
      <c r="A26" s="86" t="s">
        <v>532</v>
      </c>
      <c r="B26" s="86">
        <v>1</v>
      </c>
    </row>
  </sheetData>
  <sheetProtection algorithmName="SHA-512" hashValue="8jgEwwU5vSRkymLEB/wEcXLtFZixYW1212fga32LbwiJhTC5SmGMEyVF0nNhxk1P8iHYb9vZfEYavxZr9Jj/0Q==" saltValue="Ruf5jQTspwj7VRPVdViQ4w==" spinCount="100000" sheet="1" objects="1" scenarios="1"/>
  <pageMargins left="0.7" right="0.7" top="0.75" bottom="0.75" header="0.3" footer="0.3"/>
  <pageSetup paperSize="9" orientation="portrait" r:id="rId1"/>
  <headerFooter>
    <oddFooter>&amp;R&amp;1#&amp;"Calibri"&amp;22&amp;KFF8939RESTRICTED</oddFooter>
  </headerFooter>
  <ignoredErrors>
    <ignoredError sqref="C1:C9" numberStoredAsText="1"/>
    <ignoredError sqref="K2"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C90"/>
  <sheetViews>
    <sheetView showGridLines="0" tabSelected="1" view="pageBreakPreview" topLeftCell="A28" zoomScale="60" zoomScaleNormal="85" workbookViewId="0">
      <selection activeCell="C34" sqref="C34"/>
    </sheetView>
  </sheetViews>
  <sheetFormatPr baseColWidth="10" defaultColWidth="0" defaultRowHeight="12.6" zeroHeight="1" x14ac:dyDescent="0.2"/>
  <cols>
    <col min="1" max="1" width="98.375" style="1" customWidth="1"/>
    <col min="2" max="2" width="2.125" style="1" customWidth="1"/>
    <col min="3" max="3" width="71" style="1" customWidth="1"/>
    <col min="4" max="7" width="9.125" style="1" customWidth="1"/>
    <col min="8" max="8" width="12" style="1" bestFit="1" customWidth="1"/>
    <col min="9" max="16383" width="9.125" style="1" hidden="1"/>
    <col min="16384" max="16384" width="6.25" style="1" hidden="1"/>
  </cols>
  <sheetData>
    <row r="1" spans="1:8" x14ac:dyDescent="0.2">
      <c r="A1" s="67"/>
      <c r="B1" s="68"/>
      <c r="C1" s="81" t="s">
        <v>374</v>
      </c>
      <c r="D1" s="26"/>
      <c r="E1" s="26"/>
      <c r="F1" s="26"/>
      <c r="G1" s="26"/>
    </row>
    <row r="2" spans="1:8" ht="28.2" x14ac:dyDescent="0.45">
      <c r="A2" s="69" t="s">
        <v>0</v>
      </c>
      <c r="B2" s="70"/>
      <c r="C2" s="80" t="s">
        <v>373</v>
      </c>
      <c r="D2" s="26"/>
      <c r="E2" s="26"/>
      <c r="F2" s="26"/>
      <c r="G2" s="26"/>
    </row>
    <row r="3" spans="1:8" x14ac:dyDescent="0.2">
      <c r="C3" s="26"/>
      <c r="D3" s="26"/>
      <c r="E3" s="26"/>
      <c r="F3" s="26"/>
      <c r="G3" s="26"/>
    </row>
    <row r="4" spans="1:8" ht="27" customHeight="1" x14ac:dyDescent="0.2">
      <c r="A4" s="71" t="s">
        <v>4</v>
      </c>
      <c r="B4" s="71"/>
      <c r="C4" s="26"/>
      <c r="D4" s="26"/>
      <c r="E4" s="26"/>
      <c r="F4" s="26"/>
      <c r="G4" s="26"/>
    </row>
    <row r="5" spans="1:8" x14ac:dyDescent="0.2">
      <c r="A5" s="67"/>
      <c r="B5" s="67"/>
      <c r="C5" s="26"/>
      <c r="D5" s="26"/>
      <c r="E5" s="26"/>
      <c r="F5" s="26"/>
      <c r="G5" s="26"/>
    </row>
    <row r="6" spans="1:8" ht="18" customHeight="1" x14ac:dyDescent="0.2">
      <c r="A6" s="72" t="s">
        <v>1</v>
      </c>
      <c r="C6" s="30" t="s">
        <v>533</v>
      </c>
      <c r="D6" s="26"/>
      <c r="E6" s="26"/>
      <c r="F6" s="26"/>
      <c r="G6" s="26"/>
    </row>
    <row r="7" spans="1:8" x14ac:dyDescent="0.2">
      <c r="A7" s="72"/>
      <c r="C7" s="79"/>
      <c r="D7" s="26"/>
      <c r="E7" s="26"/>
      <c r="F7" s="26"/>
      <c r="G7" s="26"/>
    </row>
    <row r="8" spans="1:8" ht="18" customHeight="1" x14ac:dyDescent="0.2">
      <c r="A8" s="72" t="s">
        <v>487</v>
      </c>
      <c r="C8" s="30" t="s">
        <v>624</v>
      </c>
      <c r="D8" s="26"/>
      <c r="E8" s="26"/>
      <c r="F8" s="26"/>
      <c r="G8" s="26"/>
    </row>
    <row r="9" spans="1:8" ht="18" customHeight="1" x14ac:dyDescent="0.2">
      <c r="A9" s="72"/>
      <c r="C9" s="26"/>
      <c r="D9" s="26"/>
      <c r="E9" s="26"/>
      <c r="F9" s="26"/>
      <c r="G9" s="26"/>
    </row>
    <row r="10" spans="1:8" ht="18" customHeight="1" x14ac:dyDescent="0.2">
      <c r="A10" s="91" t="s">
        <v>541</v>
      </c>
      <c r="C10" s="93" t="str">
        <f>IF(MID(C8,4,1)="P","Individual","Other")</f>
        <v>Individual</v>
      </c>
      <c r="D10" s="26"/>
      <c r="E10" s="26"/>
      <c r="F10" s="26"/>
      <c r="G10" s="26"/>
      <c r="H10" s="92" t="str">
        <f>C10</f>
        <v>Individual</v>
      </c>
    </row>
    <row r="11" spans="1:8" ht="18" customHeight="1" x14ac:dyDescent="0.2">
      <c r="A11" s="72"/>
      <c r="C11" s="26"/>
      <c r="D11" s="26"/>
      <c r="E11" s="26"/>
      <c r="F11" s="26"/>
      <c r="G11" s="26"/>
    </row>
    <row r="12" spans="1:8" ht="41.7" customHeight="1" x14ac:dyDescent="0.2">
      <c r="A12" s="91" t="s">
        <v>542</v>
      </c>
      <c r="C12" s="89" t="s">
        <v>626</v>
      </c>
      <c r="D12" s="26"/>
      <c r="E12" s="26"/>
      <c r="F12" s="26"/>
      <c r="G12" s="26"/>
    </row>
    <row r="13" spans="1:8" x14ac:dyDescent="0.2">
      <c r="A13" s="72"/>
      <c r="C13" s="79"/>
      <c r="D13" s="26"/>
      <c r="E13" s="26"/>
      <c r="F13" s="26"/>
      <c r="G13" s="26"/>
    </row>
    <row r="14" spans="1:8" ht="31.35" customHeight="1" x14ac:dyDescent="0.2">
      <c r="A14" s="72" t="s">
        <v>405</v>
      </c>
      <c r="C14" s="30" t="s">
        <v>534</v>
      </c>
      <c r="D14" s="26"/>
      <c r="E14" s="26"/>
      <c r="F14" s="26"/>
      <c r="G14" s="26"/>
    </row>
    <row r="15" spans="1:8" ht="14.25" customHeight="1" x14ac:dyDescent="0.2">
      <c r="A15" s="73"/>
      <c r="C15" s="79"/>
      <c r="D15" s="26"/>
      <c r="E15" s="26"/>
      <c r="F15" s="26"/>
      <c r="G15" s="26"/>
    </row>
    <row r="16" spans="1:8" ht="33" customHeight="1" x14ac:dyDescent="0.2">
      <c r="A16" s="72" t="s">
        <v>383</v>
      </c>
      <c r="B16" s="74"/>
      <c r="C16" s="27" t="s">
        <v>408</v>
      </c>
      <c r="D16" s="26"/>
      <c r="E16" s="26"/>
      <c r="F16" s="26"/>
      <c r="G16" s="26"/>
    </row>
    <row r="17" spans="1:7" x14ac:dyDescent="0.2">
      <c r="A17" s="75" t="s">
        <v>9</v>
      </c>
      <c r="C17" s="79"/>
      <c r="D17" s="26"/>
      <c r="E17" s="26"/>
      <c r="F17" s="26"/>
      <c r="G17" s="26"/>
    </row>
    <row r="18" spans="1:7" ht="18" customHeight="1" x14ac:dyDescent="0.2">
      <c r="A18" s="73" t="s">
        <v>12</v>
      </c>
      <c r="C18" s="30" t="s">
        <v>535</v>
      </c>
      <c r="D18" s="26"/>
      <c r="E18" s="26"/>
      <c r="F18" s="26"/>
      <c r="G18" s="26"/>
    </row>
    <row r="19" spans="1:7" ht="18" customHeight="1" x14ac:dyDescent="0.2">
      <c r="A19" s="1" t="s">
        <v>13</v>
      </c>
      <c r="C19" s="30">
        <v>356</v>
      </c>
      <c r="D19" s="26"/>
      <c r="E19" s="26"/>
      <c r="F19" s="26"/>
      <c r="G19" s="26"/>
    </row>
    <row r="20" spans="1:7" ht="18" customHeight="1" x14ac:dyDescent="0.2">
      <c r="A20" s="73" t="s">
        <v>14</v>
      </c>
      <c r="C20" s="30" t="s">
        <v>170</v>
      </c>
      <c r="D20" s="26"/>
      <c r="E20" s="26"/>
      <c r="F20" s="26"/>
      <c r="G20" s="26"/>
    </row>
    <row r="21" spans="1:7" ht="18" customHeight="1" x14ac:dyDescent="0.2">
      <c r="A21" s="73" t="s">
        <v>238</v>
      </c>
      <c r="C21" s="30" t="s">
        <v>536</v>
      </c>
      <c r="D21" s="26"/>
      <c r="E21" s="26"/>
      <c r="F21" s="26"/>
      <c r="G21" s="26"/>
    </row>
    <row r="22" spans="1:7" ht="18" customHeight="1" x14ac:dyDescent="0.2">
      <c r="A22" s="73" t="s">
        <v>16</v>
      </c>
      <c r="C22" s="30">
        <v>110096</v>
      </c>
      <c r="D22" s="26"/>
      <c r="E22" s="26"/>
      <c r="F22" s="26"/>
      <c r="G22" s="26"/>
    </row>
    <row r="23" spans="1:7" ht="18" customHeight="1" x14ac:dyDescent="0.2">
      <c r="A23" s="73" t="s">
        <v>17</v>
      </c>
      <c r="B23" s="74"/>
      <c r="C23" s="27" t="s">
        <v>537</v>
      </c>
      <c r="D23" s="26"/>
      <c r="E23" s="26"/>
      <c r="F23" s="26"/>
      <c r="G23" s="26"/>
    </row>
    <row r="24" spans="1:7" ht="27.6" customHeight="1" x14ac:dyDescent="0.2">
      <c r="A24" s="73" t="s">
        <v>15</v>
      </c>
      <c r="C24" s="30" t="s">
        <v>402</v>
      </c>
      <c r="D24" s="26"/>
      <c r="E24" s="26"/>
      <c r="F24" s="26"/>
      <c r="G24" s="26"/>
    </row>
    <row r="25" spans="1:7" x14ac:dyDescent="0.2">
      <c r="A25" s="73"/>
      <c r="C25" s="79"/>
      <c r="D25" s="26"/>
      <c r="E25" s="26"/>
      <c r="F25" s="26"/>
      <c r="G25" s="26"/>
    </row>
    <row r="26" spans="1:7" ht="39.6" customHeight="1" x14ac:dyDescent="0.25">
      <c r="A26" s="76" t="s">
        <v>399</v>
      </c>
      <c r="C26" s="52" t="s">
        <v>394</v>
      </c>
      <c r="D26" s="26"/>
      <c r="E26" s="26"/>
      <c r="F26" s="26"/>
      <c r="G26" s="26"/>
    </row>
    <row r="27" spans="1:7" x14ac:dyDescent="0.2">
      <c r="A27" s="73"/>
      <c r="C27" s="79"/>
      <c r="D27" s="26"/>
      <c r="E27" s="26"/>
      <c r="F27" s="26"/>
      <c r="G27" s="26"/>
    </row>
    <row r="28" spans="1:7" ht="18" customHeight="1" x14ac:dyDescent="0.2">
      <c r="A28" s="73" t="s">
        <v>2</v>
      </c>
      <c r="C28" s="30">
        <v>7303866963</v>
      </c>
      <c r="D28" s="26"/>
      <c r="E28" s="26"/>
      <c r="F28" s="26"/>
      <c r="G28" s="26"/>
    </row>
    <row r="29" spans="1:7" x14ac:dyDescent="0.2">
      <c r="A29" s="73"/>
      <c r="C29" s="79"/>
      <c r="D29" s="26"/>
      <c r="E29" s="26"/>
      <c r="F29" s="26"/>
      <c r="G29" s="26"/>
    </row>
    <row r="30" spans="1:7" ht="24.75" customHeight="1" x14ac:dyDescent="0.2">
      <c r="A30" s="73" t="s">
        <v>3</v>
      </c>
      <c r="C30" s="30" t="s">
        <v>538</v>
      </c>
      <c r="D30" s="26"/>
      <c r="E30" s="26"/>
      <c r="F30" s="26"/>
      <c r="G30" s="26"/>
    </row>
    <row r="31" spans="1:7" x14ac:dyDescent="0.2">
      <c r="A31" s="73"/>
      <c r="C31" s="79"/>
      <c r="D31" s="26"/>
      <c r="E31" s="26"/>
      <c r="F31" s="26"/>
      <c r="G31" s="26"/>
    </row>
    <row r="32" spans="1:7" x14ac:dyDescent="0.2">
      <c r="A32" s="73" t="s">
        <v>10</v>
      </c>
      <c r="C32" s="30" t="s">
        <v>539</v>
      </c>
      <c r="D32" s="26"/>
      <c r="E32" s="26"/>
      <c r="F32" s="26"/>
      <c r="G32" s="26"/>
    </row>
    <row r="33" spans="1:7" x14ac:dyDescent="0.2">
      <c r="A33" s="73"/>
      <c r="C33" s="79"/>
      <c r="D33" s="26"/>
      <c r="E33" s="26"/>
      <c r="F33" s="26"/>
      <c r="G33" s="26"/>
    </row>
    <row r="34" spans="1:7" x14ac:dyDescent="0.2">
      <c r="A34" s="73" t="s">
        <v>11</v>
      </c>
      <c r="C34" s="30" t="s">
        <v>539</v>
      </c>
      <c r="D34" s="26"/>
      <c r="E34" s="26"/>
      <c r="F34" s="26"/>
      <c r="G34" s="26"/>
    </row>
    <row r="35" spans="1:7" x14ac:dyDescent="0.2">
      <c r="A35" s="73"/>
      <c r="C35" s="79"/>
      <c r="D35" s="26"/>
      <c r="E35" s="26"/>
      <c r="F35" s="26"/>
      <c r="G35" s="26"/>
    </row>
    <row r="36" spans="1:7" ht="28.95" customHeight="1" x14ac:dyDescent="0.3">
      <c r="A36" s="72" t="s">
        <v>403</v>
      </c>
      <c r="B36" s="74"/>
      <c r="C36" s="28" t="s">
        <v>7</v>
      </c>
      <c r="D36" s="26"/>
      <c r="E36" s="26"/>
      <c r="F36" s="26"/>
      <c r="G36" s="26"/>
    </row>
    <row r="37" spans="1:7" x14ac:dyDescent="0.2">
      <c r="A37" s="73"/>
      <c r="D37" s="26"/>
      <c r="E37" s="26"/>
      <c r="F37" s="26"/>
      <c r="G37" s="26"/>
    </row>
    <row r="38" spans="1:7" ht="45" x14ac:dyDescent="0.3">
      <c r="A38" s="72" t="s">
        <v>492</v>
      </c>
      <c r="C38" s="83" t="s">
        <v>408</v>
      </c>
      <c r="D38" s="26"/>
      <c r="E38" s="26"/>
      <c r="F38" s="26"/>
      <c r="G38" s="26"/>
    </row>
    <row r="39" spans="1:7" x14ac:dyDescent="0.2">
      <c r="A39" s="73"/>
      <c r="D39" s="26"/>
      <c r="E39" s="26"/>
      <c r="F39" s="26"/>
      <c r="G39" s="26"/>
    </row>
    <row r="40" spans="1:7" ht="37.799999999999997" x14ac:dyDescent="0.25">
      <c r="A40" s="76" t="s">
        <v>488</v>
      </c>
      <c r="C40" s="52" t="s">
        <v>384</v>
      </c>
      <c r="D40" s="26"/>
      <c r="E40" s="26"/>
      <c r="F40" s="26"/>
      <c r="G40" s="26"/>
    </row>
    <row r="41" spans="1:7" x14ac:dyDescent="0.2">
      <c r="A41" s="73"/>
      <c r="C41" s="79"/>
      <c r="D41" s="26"/>
      <c r="E41" s="26"/>
      <c r="F41" s="26"/>
      <c r="G41" s="26"/>
    </row>
    <row r="42" spans="1:7" ht="52.35" customHeight="1" x14ac:dyDescent="0.25">
      <c r="A42" s="76" t="s">
        <v>489</v>
      </c>
      <c r="C42" s="52" t="s">
        <v>384</v>
      </c>
      <c r="D42" s="26"/>
      <c r="E42" s="26"/>
      <c r="F42" s="26"/>
      <c r="G42" s="26"/>
    </row>
    <row r="43" spans="1:7" x14ac:dyDescent="0.2">
      <c r="A43" s="73"/>
      <c r="C43" s="79"/>
      <c r="D43" s="26"/>
      <c r="E43" s="26"/>
      <c r="F43" s="26"/>
      <c r="G43" s="26"/>
    </row>
    <row r="44" spans="1:7" ht="16.2" x14ac:dyDescent="0.3">
      <c r="A44" s="77" t="s">
        <v>388</v>
      </c>
      <c r="C44" s="66" t="str">
        <f>IF(AND(C8="",C24="India"),"NON-COMPLIANT",VLOOKUP(List!K1,List!$K$2:$L$82,2,FALSE))</f>
        <v>COMPLIANT</v>
      </c>
      <c r="D44" s="26"/>
      <c r="E44" s="26"/>
      <c r="F44" s="26"/>
      <c r="G44" s="26"/>
    </row>
    <row r="45" spans="1:7" x14ac:dyDescent="0.2">
      <c r="A45" s="73"/>
      <c r="D45" s="26"/>
      <c r="E45" s="26"/>
      <c r="F45" s="26"/>
      <c r="G45" s="26"/>
    </row>
    <row r="46" spans="1:7" x14ac:dyDescent="0.2">
      <c r="A46" s="73"/>
      <c r="D46" s="26"/>
      <c r="E46" s="26"/>
      <c r="F46" s="26"/>
      <c r="G46" s="26"/>
    </row>
    <row r="47" spans="1:7" ht="31.65" customHeight="1" x14ac:dyDescent="0.25">
      <c r="A47" s="101" t="s">
        <v>398</v>
      </c>
      <c r="B47" s="74"/>
      <c r="C47" s="29" t="s">
        <v>280</v>
      </c>
      <c r="D47" s="26"/>
      <c r="E47" s="26"/>
      <c r="F47" s="26"/>
      <c r="G47" s="26"/>
    </row>
    <row r="48" spans="1:7" x14ac:dyDescent="0.2">
      <c r="A48" s="50"/>
      <c r="B48" s="50"/>
      <c r="C48" s="50"/>
      <c r="D48" s="26"/>
      <c r="E48" s="26"/>
      <c r="F48" s="26"/>
      <c r="G48" s="26"/>
    </row>
    <row r="49" spans="1:7" ht="24.9" customHeight="1" x14ac:dyDescent="0.25">
      <c r="A49" s="101" t="s">
        <v>404</v>
      </c>
      <c r="B49" s="78"/>
      <c r="C49" s="99" t="s">
        <v>635</v>
      </c>
      <c r="D49" s="26"/>
      <c r="E49" s="26"/>
      <c r="F49" s="26"/>
      <c r="G49" s="26"/>
    </row>
    <row r="50" spans="1:7" x14ac:dyDescent="0.2">
      <c r="A50" s="50"/>
      <c r="B50" s="50"/>
      <c r="C50" s="50"/>
      <c r="D50" s="26"/>
      <c r="E50" s="26"/>
      <c r="F50" s="26"/>
      <c r="G50" s="26"/>
    </row>
    <row r="51" spans="1:7" x14ac:dyDescent="0.2">
      <c r="A51" s="1" t="s">
        <v>257</v>
      </c>
      <c r="B51" s="50"/>
      <c r="C51" s="24" t="str">
        <f>IF(C8="","PLEASE INSERT PAN NO.",IF(LEN(C8)&lt;&gt;10,"PLEASE INSERT VALID PAN NO.",IF(MID(C8,4,1)="C","CO","OT")))</f>
        <v>OT</v>
      </c>
      <c r="D51" s="26"/>
      <c r="E51" s="26"/>
      <c r="F51" s="26"/>
      <c r="G51" s="26"/>
    </row>
    <row r="52" spans="1:7" x14ac:dyDescent="0.2">
      <c r="B52" s="50"/>
      <c r="D52" s="26"/>
      <c r="E52" s="26"/>
      <c r="F52" s="26"/>
      <c r="G52" s="26"/>
    </row>
    <row r="53" spans="1:7" x14ac:dyDescent="0.2">
      <c r="A53" s="1" t="s">
        <v>258</v>
      </c>
      <c r="B53" s="50"/>
      <c r="C53" s="25" t="str">
        <f>IF(PAN!G2=10,"TRUE","FALSE")</f>
        <v>TRUE</v>
      </c>
      <c r="D53" s="26"/>
      <c r="E53" s="26"/>
      <c r="F53" s="26"/>
      <c r="G53" s="26"/>
    </row>
    <row r="54" spans="1:7" x14ac:dyDescent="0.2">
      <c r="D54" s="26"/>
      <c r="E54" s="26"/>
      <c r="F54" s="26"/>
      <c r="G54" s="26"/>
    </row>
    <row r="55" spans="1:7" x14ac:dyDescent="0.2">
      <c r="A55" s="1" t="s">
        <v>259</v>
      </c>
      <c r="C55" s="85">
        <f>IFERROR((IF(C24="","PLEASE INSERT THE COUNTRY",IF(AND(TRIM(C24)&lt;&gt;"India",C47&lt;&gt;"GOODS"),"PLEASE REFER TO LOCAL TAX TEAM",IF(C8="", VLOOKUP($C$49,'Tax code'!$B$3:$F$125,5,FALSE),IF(C44="Compliant",IF(OR(MID(C8,4,1)="P",MID(C8,4,1)="H"),VLOOKUP($C$49,'Tax code'!$B$3:$F$125,2,FALSE),VLOOKUP($C$49,'Tax code'!$B$3:$F$125,3,FALSE)),IF(OR(MID(C8,4,1)="P",MID(C8,4,1)="H"),VLOOKUP($C$49,'Tax code'!$B$3:$H$125,6,FALSE),VLOOKUP($C$49,'Tax code'!$B$3:$H$125,7,FALSE))))))),0)</f>
        <v>0</v>
      </c>
      <c r="D55" s="26"/>
      <c r="E55" s="26"/>
      <c r="F55" s="26"/>
      <c r="G55" s="26"/>
    </row>
    <row r="56" spans="1:7" x14ac:dyDescent="0.2">
      <c r="D56" s="26"/>
      <c r="E56" s="26"/>
      <c r="F56" s="26"/>
      <c r="G56" s="26"/>
    </row>
    <row r="57" spans="1:7" ht="21.6" customHeight="1" x14ac:dyDescent="0.2">
      <c r="A57" s="1" t="s">
        <v>372</v>
      </c>
      <c r="C57" s="30"/>
      <c r="D57" s="26"/>
      <c r="E57" s="26"/>
      <c r="F57" s="26"/>
      <c r="G57" s="26"/>
    </row>
    <row r="58" spans="1:7" ht="21.6" customHeight="1" x14ac:dyDescent="0.2">
      <c r="C58" s="26"/>
      <c r="D58" s="26"/>
      <c r="E58" s="26"/>
      <c r="F58" s="26"/>
      <c r="G58" s="26"/>
    </row>
    <row r="59" spans="1:7" ht="49.35" customHeight="1" x14ac:dyDescent="0.2">
      <c r="A59" s="102" t="s">
        <v>630</v>
      </c>
      <c r="B59" s="102"/>
      <c r="C59" s="102"/>
      <c r="D59" s="26"/>
      <c r="E59" s="26"/>
      <c r="F59" s="26"/>
      <c r="G59" s="26"/>
    </row>
    <row r="60" spans="1:7" ht="49.35" customHeight="1" x14ac:dyDescent="0.2">
      <c r="A60" s="95"/>
      <c r="B60" s="95"/>
      <c r="C60" s="95"/>
      <c r="D60" s="26"/>
      <c r="E60" s="26"/>
      <c r="F60" s="26"/>
      <c r="G60" s="26"/>
    </row>
    <row r="61" spans="1:7" ht="25.95" customHeight="1" x14ac:dyDescent="0.2">
      <c r="A61" s="95"/>
      <c r="B61" s="95"/>
      <c r="C61" s="95"/>
      <c r="D61" s="26"/>
      <c r="E61" s="26"/>
      <c r="F61" s="26"/>
      <c r="G61" s="26"/>
    </row>
    <row r="62" spans="1:7" ht="21.6" customHeight="1" x14ac:dyDescent="0.2">
      <c r="A62" s="97" t="s">
        <v>631</v>
      </c>
      <c r="C62" s="26"/>
      <c r="D62" s="26"/>
      <c r="E62" s="26"/>
      <c r="F62" s="26"/>
      <c r="G62" s="26"/>
    </row>
    <row r="63" spans="1:7" ht="56.4" customHeight="1" thickBot="1" x14ac:dyDescent="0.25">
      <c r="A63" s="103" t="s">
        <v>633</v>
      </c>
      <c r="B63" s="103"/>
      <c r="C63" s="103"/>
      <c r="D63" s="26"/>
      <c r="E63" s="26"/>
      <c r="F63" s="26"/>
      <c r="G63" s="26"/>
    </row>
    <row r="64" spans="1:7" ht="12.6" hidden="1" customHeight="1" x14ac:dyDescent="0.2">
      <c r="A64" s="96" t="s">
        <v>632</v>
      </c>
      <c r="B64" s="26"/>
      <c r="C64" s="26"/>
      <c r="D64" s="26"/>
      <c r="E64" s="26"/>
      <c r="F64" s="26"/>
      <c r="G64" s="26"/>
    </row>
    <row r="65" spans="1:7" ht="12.6" hidden="1" customHeight="1" x14ac:dyDescent="0.2">
      <c r="A65" s="94" t="s">
        <v>632</v>
      </c>
      <c r="B65" s="26"/>
      <c r="C65" s="26"/>
      <c r="D65" s="26"/>
      <c r="E65" s="26"/>
      <c r="F65" s="26"/>
      <c r="G65" s="26"/>
    </row>
    <row r="66" spans="1:7" hidden="1" x14ac:dyDescent="0.2">
      <c r="A66" s="26"/>
      <c r="B66" s="26"/>
      <c r="C66" s="26"/>
      <c r="D66" s="26"/>
      <c r="E66" s="26"/>
      <c r="F66" s="26"/>
      <c r="G66" s="26"/>
    </row>
    <row r="67" spans="1:7" hidden="1" x14ac:dyDescent="0.2">
      <c r="A67" s="26"/>
      <c r="B67" s="26"/>
      <c r="C67" s="26"/>
      <c r="D67" s="26"/>
      <c r="E67" s="26"/>
      <c r="F67" s="26"/>
      <c r="G67" s="26"/>
    </row>
    <row r="68" spans="1:7" hidden="1" x14ac:dyDescent="0.2">
      <c r="A68" s="26"/>
      <c r="B68" s="26"/>
      <c r="C68" s="26"/>
      <c r="D68" s="26"/>
      <c r="E68" s="26"/>
      <c r="F68" s="26"/>
      <c r="G68" s="26"/>
    </row>
    <row r="69" spans="1:7" hidden="1" x14ac:dyDescent="0.2">
      <c r="A69" s="26"/>
      <c r="B69" s="26"/>
      <c r="C69" s="26"/>
      <c r="D69" s="26"/>
      <c r="E69" s="26"/>
      <c r="F69" s="26"/>
    </row>
    <row r="70" spans="1:7" hidden="1" x14ac:dyDescent="0.2">
      <c r="A70" s="26"/>
      <c r="B70" s="26"/>
      <c r="C70" s="26"/>
      <c r="D70" s="26"/>
      <c r="E70" s="26"/>
      <c r="F70" s="26"/>
    </row>
    <row r="71" spans="1:7" hidden="1" x14ac:dyDescent="0.2">
      <c r="A71" s="26"/>
      <c r="B71" s="26"/>
      <c r="C71" s="26"/>
      <c r="D71" s="26"/>
      <c r="E71" s="26"/>
      <c r="F71" s="26"/>
    </row>
    <row r="72" spans="1:7" hidden="1" x14ac:dyDescent="0.2">
      <c r="A72" s="26"/>
      <c r="B72" s="26"/>
      <c r="C72" s="26"/>
      <c r="D72" s="26"/>
      <c r="E72" s="26"/>
      <c r="F72" s="26"/>
    </row>
    <row r="73" spans="1:7" hidden="1" x14ac:dyDescent="0.2">
      <c r="A73" s="26"/>
      <c r="B73" s="26"/>
      <c r="C73" s="26"/>
      <c r="D73" s="26"/>
      <c r="E73" s="26"/>
      <c r="F73" s="26"/>
    </row>
    <row r="74" spans="1:7" hidden="1" x14ac:dyDescent="0.2">
      <c r="A74" s="26"/>
      <c r="B74" s="26"/>
      <c r="C74" s="26"/>
      <c r="D74" s="26"/>
      <c r="E74" s="26"/>
      <c r="F74" s="26"/>
    </row>
    <row r="75" spans="1:7" hidden="1" x14ac:dyDescent="0.2">
      <c r="A75" s="26"/>
      <c r="B75" s="26"/>
      <c r="C75" s="26"/>
      <c r="D75" s="26"/>
      <c r="E75" s="26"/>
      <c r="F75" s="26"/>
    </row>
    <row r="76" spans="1:7" hidden="1" x14ac:dyDescent="0.2">
      <c r="A76" s="26"/>
      <c r="B76" s="26"/>
      <c r="C76" s="26"/>
      <c r="D76" s="26"/>
      <c r="E76" s="26"/>
      <c r="F76" s="26"/>
    </row>
    <row r="77" spans="1:7" hidden="1" x14ac:dyDescent="0.2">
      <c r="A77" s="26"/>
      <c r="B77" s="26"/>
      <c r="C77" s="26"/>
      <c r="D77" s="26"/>
      <c r="E77" s="26"/>
      <c r="F77" s="26"/>
    </row>
    <row r="78" spans="1:7" hidden="1" x14ac:dyDescent="0.2">
      <c r="A78" s="26"/>
      <c r="B78" s="26"/>
      <c r="C78" s="26"/>
      <c r="D78" s="26"/>
      <c r="E78" s="26"/>
      <c r="F78" s="26"/>
    </row>
    <row r="79" spans="1:7" hidden="1" x14ac:dyDescent="0.2">
      <c r="A79" s="26"/>
      <c r="B79" s="26"/>
      <c r="C79" s="26"/>
      <c r="D79" s="26"/>
      <c r="E79" s="26"/>
      <c r="F79" s="26"/>
    </row>
    <row r="80" spans="1:7" hidden="1" x14ac:dyDescent="0.2">
      <c r="A80" s="26"/>
      <c r="B80" s="26"/>
      <c r="C80" s="26"/>
      <c r="D80" s="26"/>
      <c r="E80" s="26"/>
      <c r="F80" s="26"/>
    </row>
    <row r="81" spans="1:6" hidden="1" x14ac:dyDescent="0.2">
      <c r="A81" s="26"/>
      <c r="B81" s="26"/>
      <c r="C81" s="26"/>
      <c r="D81" s="26"/>
      <c r="E81" s="26"/>
      <c r="F81" s="26"/>
    </row>
    <row r="82" spans="1:6" hidden="1" x14ac:dyDescent="0.2">
      <c r="A82" s="26"/>
      <c r="B82" s="26"/>
      <c r="C82" s="26"/>
      <c r="D82" s="26"/>
      <c r="E82" s="26"/>
      <c r="F82" s="26"/>
    </row>
    <row r="83" spans="1:6" hidden="1" x14ac:dyDescent="0.2">
      <c r="A83" s="26"/>
      <c r="B83" s="26"/>
      <c r="C83" s="26"/>
      <c r="D83" s="26"/>
      <c r="E83" s="26"/>
      <c r="F83" s="26"/>
    </row>
    <row r="84" spans="1:6" hidden="1" x14ac:dyDescent="0.2">
      <c r="A84" s="26"/>
      <c r="B84" s="26"/>
      <c r="C84" s="26"/>
      <c r="D84" s="26"/>
      <c r="E84" s="26"/>
      <c r="F84" s="26"/>
    </row>
    <row r="85" spans="1:6" hidden="1" x14ac:dyDescent="0.2">
      <c r="A85" s="26"/>
      <c r="B85" s="26"/>
      <c r="C85" s="26"/>
      <c r="D85" s="26"/>
      <c r="E85" s="26"/>
      <c r="F85" s="26"/>
    </row>
    <row r="86" spans="1:6" hidden="1" x14ac:dyDescent="0.2">
      <c r="A86" s="26"/>
      <c r="B86" s="26"/>
      <c r="C86" s="26"/>
      <c r="D86" s="26"/>
      <c r="E86" s="26"/>
      <c r="F86" s="26"/>
    </row>
    <row r="87" spans="1:6" hidden="1" x14ac:dyDescent="0.2">
      <c r="A87" s="26"/>
      <c r="B87" s="26"/>
      <c r="C87" s="26"/>
      <c r="D87" s="26"/>
      <c r="E87" s="26"/>
      <c r="F87" s="26"/>
    </row>
    <row r="88" spans="1:6" hidden="1" x14ac:dyDescent="0.2">
      <c r="A88" s="26"/>
      <c r="B88" s="26"/>
      <c r="C88" s="26"/>
      <c r="D88" s="26"/>
      <c r="E88" s="26"/>
      <c r="F88" s="26"/>
    </row>
    <row r="89" spans="1:6" hidden="1" x14ac:dyDescent="0.2">
      <c r="A89" s="26"/>
      <c r="B89" s="26"/>
      <c r="C89" s="26"/>
      <c r="D89" s="26"/>
      <c r="E89" s="26"/>
      <c r="F89" s="26"/>
    </row>
    <row r="90" spans="1:6" hidden="1" x14ac:dyDescent="0.2">
      <c r="A90" s="26"/>
      <c r="B90" s="26"/>
      <c r="C90" s="26"/>
      <c r="D90" s="26"/>
      <c r="E90" s="26"/>
      <c r="F90" s="26"/>
    </row>
  </sheetData>
  <sheetProtection algorithmName="SHA-512" hashValue="yz6baPw/b8HSIOrxAiZjZhafXLvbRUss4zFAR2KR7znVijs+M8b1EEkBpKllLRV0qe66hzFEAMzY53jIIieZrQ==" saltValue="z6zM2r4jx7gvdGjcf98WjA==" spinCount="100000" sheet="1" selectLockedCells="1"/>
  <mergeCells count="2">
    <mergeCell ref="A59:C59"/>
    <mergeCell ref="A63:C63"/>
  </mergeCells>
  <phoneticPr fontId="1" type="noConversion"/>
  <conditionalFormatting sqref="C53">
    <cfRule type="containsText" dxfId="0" priority="1" stopIfTrue="1" operator="containsText" text="FALSE">
      <formula>NOT(ISERROR(SEARCH("FALSE",C53)))</formula>
    </cfRule>
  </conditionalFormatting>
  <dataValidations disablePrompts="1" count="7">
    <dataValidation type="list" allowBlank="1" showInputMessage="1" showErrorMessage="1" sqref="C47" xr:uid="{00000000-0002-0000-0100-000000000000}">
      <formula1>Services</formula1>
    </dataValidation>
    <dataValidation type="whole" allowBlank="1" showInputMessage="1" showErrorMessage="1" sqref="C19" xr:uid="{A64C2470-04AA-48F1-8805-0E0FD0AD995B}">
      <formula1>1</formula1>
      <formula2>99999</formula2>
    </dataValidation>
    <dataValidation type="list" allowBlank="1" showInputMessage="1" showErrorMessage="1" sqref="C16" xr:uid="{00000000-0002-0000-0100-000002000000}">
      <formula1>PAYTERM</formula1>
    </dataValidation>
    <dataValidation type="list" allowBlank="1" showInputMessage="1" showErrorMessage="1" sqref="C36" xr:uid="{00000000-0002-0000-0100-000003000000}">
      <formula1>MSME</formula1>
    </dataValidation>
    <dataValidation type="list" allowBlank="1" showInputMessage="1" showErrorMessage="1" sqref="C49" xr:uid="{00000000-0002-0000-0100-000004000000}">
      <formula1>INDIRECT($C$47)</formula1>
    </dataValidation>
    <dataValidation type="list" allowBlank="1" showInputMessage="1" showErrorMessage="1" sqref="C12" xr:uid="{AA9705D2-3697-4A12-A8AD-4D4766BFADFB}">
      <formula1>INDIRECT(H10)</formula1>
    </dataValidation>
    <dataValidation type="textLength" operator="equal" allowBlank="1" showInputMessage="1" showErrorMessage="1" error="Please enter correct PAN (value should be 10 alphanumeric) characters." sqref="C8" xr:uid="{70188D8C-8A95-4CB8-BA31-C0D5E0920E7E}">
      <formula1>10</formula1>
    </dataValidation>
  </dataValidations>
  <printOptions horizontalCentered="1" verticalCentered="1"/>
  <pageMargins left="0.75" right="0.75" top="1" bottom="1" header="0.5" footer="0.5"/>
  <pageSetup paperSize="9" scale="56" fitToHeight="2" orientation="landscape" r:id="rId1"/>
  <headerFooter alignWithMargins="0">
    <oddFooter>&amp;R&amp;1#&amp;"Calibri"&amp;22&amp;KFF8939RESTRICTED</oddFooter>
  </headerFooter>
  <rowBreaks count="1" manualBreakCount="1">
    <brk id="36" max="2" man="1"/>
  </row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8361D13-62B7-4695-94CE-C151A68AEA0F}">
          <x14:formula1>
            <xm:f>List!$J$2:$J$4</xm:f>
          </x14:formula1>
          <xm:sqref>C42 C26 C40</xm:sqref>
        </x14:dataValidation>
        <x14:dataValidation type="list" allowBlank="1" showInputMessage="1" showErrorMessage="1" xr:uid="{3D09263C-D466-4F5C-A9B3-DCC9B9B42AD0}">
          <x14:formula1>
            <xm:f>List!$M$2:$M$5</xm:f>
          </x14:formula1>
          <xm:sqref>C38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P82"/>
  <sheetViews>
    <sheetView workbookViewId="0">
      <selection activeCell="A11" sqref="A11"/>
    </sheetView>
  </sheetViews>
  <sheetFormatPr baseColWidth="10" defaultColWidth="9" defaultRowHeight="11.4" x14ac:dyDescent="0.2"/>
  <cols>
    <col min="1" max="1" width="34" bestFit="1" customWidth="1"/>
    <col min="2" max="2" width="14.125" hidden="1" customWidth="1"/>
    <col min="3" max="3" width="43.875" hidden="1" customWidth="1"/>
    <col min="4" max="4" width="59.875" customWidth="1"/>
    <col min="5" max="5" width="0" hidden="1" customWidth="1"/>
    <col min="6" max="6" width="19.125" hidden="1" customWidth="1"/>
    <col min="7" max="7" width="30.125" customWidth="1"/>
    <col min="9" max="9" width="14" bestFit="1" customWidth="1"/>
    <col min="10" max="10" width="18.375" bestFit="1" customWidth="1"/>
    <col min="11" max="11" width="55.625" bestFit="1" customWidth="1"/>
    <col min="12" max="12" width="18.125" bestFit="1" customWidth="1"/>
    <col min="13" max="13" width="52.875" bestFit="1" customWidth="1"/>
    <col min="14" max="14" width="11.375" bestFit="1" customWidth="1"/>
    <col min="15" max="15" width="14.125" bestFit="1" customWidth="1"/>
  </cols>
  <sheetData>
    <row r="1" spans="1:16" x14ac:dyDescent="0.2">
      <c r="A1" s="6" t="s">
        <v>243</v>
      </c>
      <c r="B1" s="7" t="s">
        <v>18</v>
      </c>
      <c r="C1" s="2" t="s">
        <v>19</v>
      </c>
      <c r="D1" s="6" t="s">
        <v>239</v>
      </c>
      <c r="E1" s="6" t="s">
        <v>240</v>
      </c>
      <c r="F1" s="6" t="s">
        <v>241</v>
      </c>
      <c r="G1" s="6" t="s">
        <v>242</v>
      </c>
      <c r="H1" s="6" t="s">
        <v>393</v>
      </c>
      <c r="I1" s="6" t="s">
        <v>390</v>
      </c>
      <c r="J1" s="6" t="s">
        <v>389</v>
      </c>
      <c r="K1" s="90" t="str">
        <f>+_xlfn.CONCAT(Form!C12,"-",Form!C26,"-",Form!C40,"-",Form!C42)</f>
        <v>Yes-NOT APPLICABLE-YES-YES</v>
      </c>
      <c r="L1" s="6" t="s">
        <v>396</v>
      </c>
      <c r="M1" s="6" t="s">
        <v>490</v>
      </c>
      <c r="N1" s="6" t="s">
        <v>625</v>
      </c>
      <c r="O1" s="6" t="s">
        <v>628</v>
      </c>
      <c r="P1" s="6" t="s">
        <v>629</v>
      </c>
    </row>
    <row r="2" spans="1:16" x14ac:dyDescent="0.2">
      <c r="A2" t="s">
        <v>5</v>
      </c>
      <c r="B2" s="3" t="s">
        <v>20</v>
      </c>
      <c r="C2" s="3" t="s">
        <v>21</v>
      </c>
      <c r="D2" s="51" t="s">
        <v>494</v>
      </c>
      <c r="E2" t="s">
        <v>124</v>
      </c>
      <c r="F2" t="s">
        <v>162</v>
      </c>
      <c r="G2" t="s">
        <v>200</v>
      </c>
      <c r="H2" s="51" t="s">
        <v>384</v>
      </c>
      <c r="I2" s="51" t="s">
        <v>391</v>
      </c>
      <c r="J2" s="51" t="s">
        <v>384</v>
      </c>
      <c r="K2" s="51" t="s">
        <v>543</v>
      </c>
      <c r="L2" s="51" t="s">
        <v>395</v>
      </c>
      <c r="M2" s="51" t="s">
        <v>493</v>
      </c>
      <c r="N2" s="51" t="s">
        <v>626</v>
      </c>
      <c r="O2" s="51" t="s">
        <v>493</v>
      </c>
      <c r="P2" s="6" t="s">
        <v>625</v>
      </c>
    </row>
    <row r="3" spans="1:16" x14ac:dyDescent="0.2">
      <c r="A3" t="s">
        <v>6</v>
      </c>
      <c r="B3" s="3" t="s">
        <v>22</v>
      </c>
      <c r="C3" s="3" t="s">
        <v>23</v>
      </c>
      <c r="D3" s="51" t="s">
        <v>406</v>
      </c>
      <c r="E3" t="s">
        <v>125</v>
      </c>
      <c r="F3" t="s">
        <v>163</v>
      </c>
      <c r="G3" t="s">
        <v>201</v>
      </c>
      <c r="H3" s="51" t="s">
        <v>385</v>
      </c>
      <c r="I3" s="51" t="s">
        <v>392</v>
      </c>
      <c r="J3" s="51" t="s">
        <v>385</v>
      </c>
      <c r="K3" s="51" t="s">
        <v>544</v>
      </c>
      <c r="L3" s="51" t="s">
        <v>397</v>
      </c>
      <c r="M3" s="82" t="s">
        <v>408</v>
      </c>
      <c r="N3" s="51" t="s">
        <v>627</v>
      </c>
      <c r="O3" s="51"/>
      <c r="P3" s="6" t="s">
        <v>628</v>
      </c>
    </row>
    <row r="4" spans="1:16" x14ac:dyDescent="0.2">
      <c r="A4" t="s">
        <v>7</v>
      </c>
      <c r="B4" s="3" t="s">
        <v>24</v>
      </c>
      <c r="C4" s="3" t="s">
        <v>25</v>
      </c>
      <c r="D4" s="51" t="s">
        <v>407</v>
      </c>
      <c r="E4" t="s">
        <v>126</v>
      </c>
      <c r="F4" t="s">
        <v>164</v>
      </c>
      <c r="G4" t="s">
        <v>202</v>
      </c>
      <c r="J4" s="51" t="s">
        <v>394</v>
      </c>
      <c r="K4" s="51" t="s">
        <v>545</v>
      </c>
      <c r="L4" s="51" t="s">
        <v>397</v>
      </c>
      <c r="M4" s="51" t="s">
        <v>491</v>
      </c>
    </row>
    <row r="5" spans="1:16" x14ac:dyDescent="0.2">
      <c r="A5" t="s">
        <v>8</v>
      </c>
      <c r="B5" s="3" t="s">
        <v>26</v>
      </c>
      <c r="C5" s="3" t="s">
        <v>27</v>
      </c>
      <c r="D5" s="51" t="s">
        <v>408</v>
      </c>
      <c r="E5" t="s">
        <v>127</v>
      </c>
      <c r="F5" t="s">
        <v>165</v>
      </c>
      <c r="G5" t="s">
        <v>203</v>
      </c>
      <c r="K5" s="51" t="s">
        <v>546</v>
      </c>
      <c r="L5" s="51" t="s">
        <v>395</v>
      </c>
      <c r="M5" s="51" t="s">
        <v>497</v>
      </c>
    </row>
    <row r="6" spans="1:16" x14ac:dyDescent="0.2">
      <c r="B6" s="3" t="s">
        <v>28</v>
      </c>
      <c r="C6" s="3" t="s">
        <v>29</v>
      </c>
      <c r="D6" s="51" t="s">
        <v>409</v>
      </c>
      <c r="E6" t="s">
        <v>128</v>
      </c>
      <c r="F6" t="s">
        <v>166</v>
      </c>
      <c r="G6" t="s">
        <v>204</v>
      </c>
      <c r="K6" s="51" t="s">
        <v>547</v>
      </c>
      <c r="L6" s="51" t="s">
        <v>395</v>
      </c>
    </row>
    <row r="7" spans="1:16" x14ac:dyDescent="0.2">
      <c r="B7" s="3" t="s">
        <v>30</v>
      </c>
      <c r="C7" s="3" t="s">
        <v>31</v>
      </c>
      <c r="D7" s="51" t="s">
        <v>410</v>
      </c>
      <c r="E7" t="s">
        <v>129</v>
      </c>
      <c r="F7" t="s">
        <v>167</v>
      </c>
      <c r="G7" t="s">
        <v>205</v>
      </c>
      <c r="K7" s="51" t="s">
        <v>548</v>
      </c>
      <c r="L7" s="51" t="s">
        <v>395</v>
      </c>
    </row>
    <row r="8" spans="1:16" x14ac:dyDescent="0.2">
      <c r="B8" s="3" t="s">
        <v>32</v>
      </c>
      <c r="C8" s="3" t="s">
        <v>33</v>
      </c>
      <c r="D8" s="51" t="s">
        <v>411</v>
      </c>
      <c r="E8" t="s">
        <v>130</v>
      </c>
      <c r="F8" t="s">
        <v>168</v>
      </c>
      <c r="G8" t="s">
        <v>206</v>
      </c>
      <c r="K8" s="51" t="s">
        <v>549</v>
      </c>
      <c r="L8" s="51" t="s">
        <v>395</v>
      </c>
    </row>
    <row r="9" spans="1:16" x14ac:dyDescent="0.2">
      <c r="B9" s="3" t="s">
        <v>34</v>
      </c>
      <c r="C9" s="3" t="s">
        <v>35</v>
      </c>
      <c r="D9" s="51" t="s">
        <v>412</v>
      </c>
      <c r="E9" t="s">
        <v>131</v>
      </c>
      <c r="F9" t="s">
        <v>169</v>
      </c>
      <c r="G9" t="s">
        <v>207</v>
      </c>
      <c r="K9" s="51" t="s">
        <v>550</v>
      </c>
      <c r="L9" s="51" t="s">
        <v>397</v>
      </c>
    </row>
    <row r="10" spans="1:16" x14ac:dyDescent="0.2">
      <c r="B10" s="3" t="s">
        <v>36</v>
      </c>
      <c r="C10" s="3" t="s">
        <v>37</v>
      </c>
      <c r="D10" s="51" t="s">
        <v>413</v>
      </c>
      <c r="E10" t="s">
        <v>132</v>
      </c>
      <c r="F10" t="s">
        <v>170</v>
      </c>
      <c r="G10" t="s">
        <v>208</v>
      </c>
      <c r="K10" t="s">
        <v>551</v>
      </c>
      <c r="L10" s="51" t="s">
        <v>397</v>
      </c>
    </row>
    <row r="11" spans="1:16" x14ac:dyDescent="0.2">
      <c r="B11" s="3" t="s">
        <v>38</v>
      </c>
      <c r="C11" s="3" t="s">
        <v>39</v>
      </c>
      <c r="D11" s="51" t="s">
        <v>414</v>
      </c>
      <c r="E11" t="s">
        <v>133</v>
      </c>
      <c r="F11" t="s">
        <v>171</v>
      </c>
      <c r="G11" t="s">
        <v>209</v>
      </c>
      <c r="K11" t="s">
        <v>552</v>
      </c>
      <c r="L11" s="51" t="s">
        <v>395</v>
      </c>
    </row>
    <row r="12" spans="1:16" x14ac:dyDescent="0.2">
      <c r="B12" s="3" t="s">
        <v>40</v>
      </c>
      <c r="C12" s="3" t="s">
        <v>41</v>
      </c>
      <c r="D12" s="51" t="s">
        <v>415</v>
      </c>
      <c r="E12" t="s">
        <v>134</v>
      </c>
      <c r="F12" t="s">
        <v>172</v>
      </c>
      <c r="G12" t="s">
        <v>210</v>
      </c>
      <c r="K12" t="s">
        <v>553</v>
      </c>
      <c r="L12" s="51" t="s">
        <v>397</v>
      </c>
    </row>
    <row r="13" spans="1:16" x14ac:dyDescent="0.2">
      <c r="B13" s="3" t="s">
        <v>42</v>
      </c>
      <c r="C13" s="3" t="s">
        <v>43</v>
      </c>
      <c r="D13" s="51" t="s">
        <v>416</v>
      </c>
      <c r="E13" t="s">
        <v>135</v>
      </c>
      <c r="F13" t="s">
        <v>173</v>
      </c>
      <c r="G13" t="s">
        <v>211</v>
      </c>
      <c r="K13" t="s">
        <v>554</v>
      </c>
      <c r="L13" s="51" t="s">
        <v>397</v>
      </c>
    </row>
    <row r="14" spans="1:16" x14ac:dyDescent="0.2">
      <c r="B14" s="3" t="s">
        <v>44</v>
      </c>
      <c r="C14" s="3" t="s">
        <v>45</v>
      </c>
      <c r="D14" s="51" t="s">
        <v>417</v>
      </c>
      <c r="E14" t="s">
        <v>136</v>
      </c>
      <c r="F14" t="s">
        <v>174</v>
      </c>
      <c r="G14" t="s">
        <v>212</v>
      </c>
      <c r="K14" t="s">
        <v>555</v>
      </c>
      <c r="L14" s="51" t="s">
        <v>395</v>
      </c>
    </row>
    <row r="15" spans="1:16" x14ac:dyDescent="0.2">
      <c r="B15" s="3" t="s">
        <v>46</v>
      </c>
      <c r="C15" s="3" t="s">
        <v>47</v>
      </c>
      <c r="D15" s="51" t="s">
        <v>418</v>
      </c>
      <c r="E15" t="s">
        <v>137</v>
      </c>
      <c r="F15" t="s">
        <v>175</v>
      </c>
      <c r="G15" t="s">
        <v>213</v>
      </c>
      <c r="K15" t="s">
        <v>556</v>
      </c>
      <c r="L15" s="51" t="s">
        <v>395</v>
      </c>
    </row>
    <row r="16" spans="1:16" x14ac:dyDescent="0.2">
      <c r="B16" s="3" t="s">
        <v>48</v>
      </c>
      <c r="C16" s="3" t="s">
        <v>49</v>
      </c>
      <c r="D16" s="51" t="s">
        <v>419</v>
      </c>
      <c r="E16" t="s">
        <v>138</v>
      </c>
      <c r="F16" t="s">
        <v>176</v>
      </c>
      <c r="G16" t="s">
        <v>214</v>
      </c>
      <c r="K16" t="s">
        <v>557</v>
      </c>
      <c r="L16" s="51" t="s">
        <v>395</v>
      </c>
    </row>
    <row r="17" spans="2:12" x14ac:dyDescent="0.2">
      <c r="B17" s="3" t="s">
        <v>50</v>
      </c>
      <c r="C17" s="3" t="s">
        <v>51</v>
      </c>
      <c r="D17" s="51" t="s">
        <v>420</v>
      </c>
      <c r="E17" t="s">
        <v>139</v>
      </c>
      <c r="F17" t="s">
        <v>177</v>
      </c>
      <c r="G17" t="s">
        <v>215</v>
      </c>
      <c r="K17" t="s">
        <v>558</v>
      </c>
      <c r="L17" s="51" t="s">
        <v>395</v>
      </c>
    </row>
    <row r="18" spans="2:12" x14ac:dyDescent="0.2">
      <c r="B18" s="3" t="s">
        <v>52</v>
      </c>
      <c r="C18" s="3" t="s">
        <v>53</v>
      </c>
      <c r="D18" s="51" t="s">
        <v>421</v>
      </c>
      <c r="E18" t="s">
        <v>140</v>
      </c>
      <c r="F18" t="s">
        <v>178</v>
      </c>
      <c r="G18" t="s">
        <v>216</v>
      </c>
      <c r="K18" t="s">
        <v>559</v>
      </c>
      <c r="L18" s="51" t="s">
        <v>395</v>
      </c>
    </row>
    <row r="19" spans="2:12" x14ac:dyDescent="0.2">
      <c r="B19" s="3" t="s">
        <v>54</v>
      </c>
      <c r="C19" s="3" t="s">
        <v>55</v>
      </c>
      <c r="D19" s="51" t="s">
        <v>422</v>
      </c>
      <c r="E19" t="s">
        <v>141</v>
      </c>
      <c r="F19" t="s">
        <v>179</v>
      </c>
      <c r="G19" t="s">
        <v>217</v>
      </c>
      <c r="K19" t="s">
        <v>560</v>
      </c>
      <c r="L19" s="51" t="s">
        <v>395</v>
      </c>
    </row>
    <row r="20" spans="2:12" x14ac:dyDescent="0.2">
      <c r="B20" s="3" t="s">
        <v>56</v>
      </c>
      <c r="C20" s="3" t="s">
        <v>57</v>
      </c>
      <c r="D20" s="51" t="s">
        <v>423</v>
      </c>
      <c r="E20" t="s">
        <v>142</v>
      </c>
      <c r="F20" t="s">
        <v>180</v>
      </c>
      <c r="G20" t="s">
        <v>218</v>
      </c>
      <c r="K20" t="s">
        <v>561</v>
      </c>
      <c r="L20" s="51" t="s">
        <v>395</v>
      </c>
    </row>
    <row r="21" spans="2:12" x14ac:dyDescent="0.2">
      <c r="B21" s="3" t="s">
        <v>58</v>
      </c>
      <c r="C21" s="3" t="s">
        <v>59</v>
      </c>
      <c r="D21" s="51" t="s">
        <v>424</v>
      </c>
      <c r="E21" t="s">
        <v>143</v>
      </c>
      <c r="F21" t="s">
        <v>181</v>
      </c>
      <c r="G21" t="s">
        <v>219</v>
      </c>
      <c r="K21" t="s">
        <v>562</v>
      </c>
      <c r="L21" s="51" t="s">
        <v>397</v>
      </c>
    </row>
    <row r="22" spans="2:12" x14ac:dyDescent="0.2">
      <c r="B22" s="3" t="s">
        <v>60</v>
      </c>
      <c r="C22" s="3" t="s">
        <v>61</v>
      </c>
      <c r="D22" s="51" t="s">
        <v>425</v>
      </c>
      <c r="E22" t="s">
        <v>144</v>
      </c>
      <c r="F22" t="s">
        <v>182</v>
      </c>
      <c r="G22" t="s">
        <v>220</v>
      </c>
      <c r="K22" t="s">
        <v>563</v>
      </c>
      <c r="L22" s="51" t="s">
        <v>397</v>
      </c>
    </row>
    <row r="23" spans="2:12" x14ac:dyDescent="0.2">
      <c r="B23" s="3" t="s">
        <v>62</v>
      </c>
      <c r="C23" s="3" t="s">
        <v>63</v>
      </c>
      <c r="D23" s="51" t="s">
        <v>426</v>
      </c>
      <c r="E23" t="s">
        <v>145</v>
      </c>
      <c r="F23" t="s">
        <v>183</v>
      </c>
      <c r="G23" t="s">
        <v>221</v>
      </c>
      <c r="K23" t="s">
        <v>564</v>
      </c>
      <c r="L23" s="51" t="s">
        <v>395</v>
      </c>
    </row>
    <row r="24" spans="2:12" x14ac:dyDescent="0.2">
      <c r="B24" s="3" t="s">
        <v>64</v>
      </c>
      <c r="C24" s="3" t="s">
        <v>65</v>
      </c>
      <c r="D24" s="51" t="s">
        <v>427</v>
      </c>
      <c r="E24" t="s">
        <v>146</v>
      </c>
      <c r="F24" t="s">
        <v>184</v>
      </c>
      <c r="G24" t="s">
        <v>222</v>
      </c>
      <c r="K24" t="s">
        <v>565</v>
      </c>
      <c r="L24" s="51" t="s">
        <v>395</v>
      </c>
    </row>
    <row r="25" spans="2:12" x14ac:dyDescent="0.2">
      <c r="B25" s="3" t="s">
        <v>66</v>
      </c>
      <c r="C25" s="3" t="s">
        <v>67</v>
      </c>
      <c r="D25" s="51" t="s">
        <v>428</v>
      </c>
      <c r="E25" t="s">
        <v>147</v>
      </c>
      <c r="F25" t="s">
        <v>185</v>
      </c>
      <c r="G25" t="s">
        <v>223</v>
      </c>
      <c r="K25" t="s">
        <v>566</v>
      </c>
      <c r="L25" s="51" t="s">
        <v>395</v>
      </c>
    </row>
    <row r="26" spans="2:12" x14ac:dyDescent="0.2">
      <c r="B26" s="3" t="s">
        <v>68</v>
      </c>
      <c r="C26" s="3" t="s">
        <v>69</v>
      </c>
      <c r="D26" s="51" t="s">
        <v>429</v>
      </c>
      <c r="E26" t="s">
        <v>148</v>
      </c>
      <c r="F26" t="s">
        <v>186</v>
      </c>
      <c r="G26" t="s">
        <v>224</v>
      </c>
      <c r="K26" t="s">
        <v>567</v>
      </c>
      <c r="L26" s="51" t="s">
        <v>395</v>
      </c>
    </row>
    <row r="27" spans="2:12" x14ac:dyDescent="0.2">
      <c r="B27" s="3" t="s">
        <v>70</v>
      </c>
      <c r="C27" s="3" t="s">
        <v>71</v>
      </c>
      <c r="D27" s="51" t="s">
        <v>430</v>
      </c>
      <c r="E27" t="s">
        <v>149</v>
      </c>
      <c r="F27" t="s">
        <v>187</v>
      </c>
      <c r="G27" t="s">
        <v>225</v>
      </c>
      <c r="K27" t="s">
        <v>568</v>
      </c>
      <c r="L27" s="51" t="s">
        <v>397</v>
      </c>
    </row>
    <row r="28" spans="2:12" x14ac:dyDescent="0.2">
      <c r="B28" s="3" t="s">
        <v>72</v>
      </c>
      <c r="C28" s="3" t="s">
        <v>73</v>
      </c>
      <c r="D28" s="51" t="s">
        <v>431</v>
      </c>
      <c r="E28" t="s">
        <v>150</v>
      </c>
      <c r="F28" t="s">
        <v>188</v>
      </c>
      <c r="G28" t="s">
        <v>226</v>
      </c>
      <c r="K28" t="s">
        <v>569</v>
      </c>
      <c r="L28" s="51" t="s">
        <v>397</v>
      </c>
    </row>
    <row r="29" spans="2:12" x14ac:dyDescent="0.2">
      <c r="B29" s="3" t="s">
        <v>74</v>
      </c>
      <c r="C29" s="3" t="s">
        <v>75</v>
      </c>
      <c r="D29" s="51" t="s">
        <v>432</v>
      </c>
      <c r="E29" t="s">
        <v>151</v>
      </c>
      <c r="F29" t="s">
        <v>189</v>
      </c>
      <c r="G29" t="s">
        <v>227</v>
      </c>
      <c r="K29" s="51" t="s">
        <v>570</v>
      </c>
      <c r="L29" s="51" t="s">
        <v>397</v>
      </c>
    </row>
    <row r="30" spans="2:12" x14ac:dyDescent="0.2">
      <c r="B30" s="3" t="s">
        <v>76</v>
      </c>
      <c r="C30" s="3" t="s">
        <v>77</v>
      </c>
      <c r="D30" s="51" t="s">
        <v>433</v>
      </c>
      <c r="E30" t="s">
        <v>152</v>
      </c>
      <c r="F30" t="s">
        <v>190</v>
      </c>
      <c r="G30" t="s">
        <v>228</v>
      </c>
      <c r="K30" s="51" t="s">
        <v>571</v>
      </c>
      <c r="L30" s="51" t="s">
        <v>397</v>
      </c>
    </row>
    <row r="31" spans="2:12" x14ac:dyDescent="0.2">
      <c r="B31" s="3" t="s">
        <v>78</v>
      </c>
      <c r="C31" s="3" t="s">
        <v>79</v>
      </c>
      <c r="D31" s="51" t="s">
        <v>434</v>
      </c>
      <c r="E31" t="s">
        <v>153</v>
      </c>
      <c r="F31" t="s">
        <v>191</v>
      </c>
      <c r="G31" t="s">
        <v>229</v>
      </c>
      <c r="K31" s="51" t="s">
        <v>572</v>
      </c>
      <c r="L31" s="51" t="s">
        <v>397</v>
      </c>
    </row>
    <row r="32" spans="2:12" x14ac:dyDescent="0.2">
      <c r="B32" s="3" t="s">
        <v>80</v>
      </c>
      <c r="C32" s="3" t="s">
        <v>81</v>
      </c>
      <c r="D32" s="51" t="s">
        <v>435</v>
      </c>
      <c r="E32" t="s">
        <v>154</v>
      </c>
      <c r="F32" t="s">
        <v>192</v>
      </c>
      <c r="G32" t="s">
        <v>230</v>
      </c>
      <c r="K32" s="51" t="s">
        <v>573</v>
      </c>
      <c r="L32" s="51" t="s">
        <v>397</v>
      </c>
    </row>
    <row r="33" spans="2:12" x14ac:dyDescent="0.2">
      <c r="B33" s="3" t="s">
        <v>82</v>
      </c>
      <c r="C33" s="3" t="s">
        <v>83</v>
      </c>
      <c r="D33" s="51" t="s">
        <v>436</v>
      </c>
      <c r="E33" t="s">
        <v>155</v>
      </c>
      <c r="F33" t="s">
        <v>193</v>
      </c>
      <c r="G33" t="s">
        <v>231</v>
      </c>
      <c r="K33" s="51" t="s">
        <v>574</v>
      </c>
      <c r="L33" s="51" t="s">
        <v>397</v>
      </c>
    </row>
    <row r="34" spans="2:12" x14ac:dyDescent="0.2">
      <c r="B34" s="3" t="s">
        <v>84</v>
      </c>
      <c r="C34" s="3" t="s">
        <v>85</v>
      </c>
      <c r="D34" s="51" t="s">
        <v>437</v>
      </c>
      <c r="E34" t="s">
        <v>156</v>
      </c>
      <c r="F34" t="s">
        <v>194</v>
      </c>
      <c r="G34" t="s">
        <v>232</v>
      </c>
      <c r="K34" s="51" t="s">
        <v>575</v>
      </c>
      <c r="L34" s="51" t="s">
        <v>397</v>
      </c>
    </row>
    <row r="35" spans="2:12" x14ac:dyDescent="0.2">
      <c r="B35" s="3" t="s">
        <v>86</v>
      </c>
      <c r="C35" s="3" t="s">
        <v>87</v>
      </c>
      <c r="D35" s="51" t="s">
        <v>438</v>
      </c>
      <c r="E35" t="s">
        <v>157</v>
      </c>
      <c r="F35" t="s">
        <v>195</v>
      </c>
      <c r="G35" t="s">
        <v>233</v>
      </c>
      <c r="K35" s="51" t="s">
        <v>576</v>
      </c>
      <c r="L35" s="51" t="s">
        <v>397</v>
      </c>
    </row>
    <row r="36" spans="2:12" x14ac:dyDescent="0.2">
      <c r="B36" s="3" t="s">
        <v>88</v>
      </c>
      <c r="C36" s="3" t="s">
        <v>89</v>
      </c>
      <c r="D36" s="51" t="s">
        <v>439</v>
      </c>
      <c r="E36" t="s">
        <v>158</v>
      </c>
      <c r="F36" t="s">
        <v>196</v>
      </c>
      <c r="G36" t="s">
        <v>234</v>
      </c>
      <c r="K36" s="51" t="s">
        <v>577</v>
      </c>
      <c r="L36" s="51" t="s">
        <v>397</v>
      </c>
    </row>
    <row r="37" spans="2:12" x14ac:dyDescent="0.2">
      <c r="B37" s="3" t="s">
        <v>90</v>
      </c>
      <c r="C37" s="3" t="s">
        <v>91</v>
      </c>
      <c r="D37" s="51" t="s">
        <v>440</v>
      </c>
      <c r="E37" t="s">
        <v>159</v>
      </c>
      <c r="F37" t="s">
        <v>197</v>
      </c>
      <c r="G37" t="s">
        <v>235</v>
      </c>
      <c r="K37" t="s">
        <v>578</v>
      </c>
      <c r="L37" s="51" t="s">
        <v>397</v>
      </c>
    </row>
    <row r="38" spans="2:12" x14ac:dyDescent="0.2">
      <c r="B38" s="3" t="s">
        <v>92</v>
      </c>
      <c r="C38" s="3" t="s">
        <v>93</v>
      </c>
      <c r="D38" s="51" t="s">
        <v>441</v>
      </c>
      <c r="E38" t="s">
        <v>160</v>
      </c>
      <c r="F38" t="s">
        <v>198</v>
      </c>
      <c r="G38" t="s">
        <v>236</v>
      </c>
      <c r="K38" t="s">
        <v>579</v>
      </c>
      <c r="L38" s="51" t="s">
        <v>397</v>
      </c>
    </row>
    <row r="39" spans="2:12" x14ac:dyDescent="0.2">
      <c r="B39" s="3" t="s">
        <v>94</v>
      </c>
      <c r="C39" s="3" t="s">
        <v>95</v>
      </c>
      <c r="D39" s="51" t="s">
        <v>442</v>
      </c>
      <c r="E39" t="s">
        <v>161</v>
      </c>
      <c r="F39" t="s">
        <v>199</v>
      </c>
      <c r="G39" t="s">
        <v>237</v>
      </c>
      <c r="K39" t="s">
        <v>580</v>
      </c>
      <c r="L39" s="51" t="s">
        <v>395</v>
      </c>
    </row>
    <row r="40" spans="2:12" x14ac:dyDescent="0.2">
      <c r="B40" s="3" t="s">
        <v>96</v>
      </c>
      <c r="C40" s="3" t="s">
        <v>97</v>
      </c>
      <c r="D40" s="51" t="s">
        <v>443</v>
      </c>
      <c r="K40" t="s">
        <v>581</v>
      </c>
      <c r="L40" s="51" t="s">
        <v>395</v>
      </c>
    </row>
    <row r="41" spans="2:12" x14ac:dyDescent="0.2">
      <c r="B41" s="3" t="s">
        <v>98</v>
      </c>
      <c r="C41" s="3" t="s">
        <v>99</v>
      </c>
      <c r="D41" s="51" t="s">
        <v>444</v>
      </c>
      <c r="K41" t="s">
        <v>582</v>
      </c>
      <c r="L41" s="51" t="s">
        <v>397</v>
      </c>
    </row>
    <row r="42" spans="2:12" x14ac:dyDescent="0.2">
      <c r="B42" s="3" t="s">
        <v>100</v>
      </c>
      <c r="C42" s="3" t="s">
        <v>101</v>
      </c>
      <c r="D42" s="51" t="s">
        <v>445</v>
      </c>
      <c r="K42" t="s">
        <v>583</v>
      </c>
      <c r="L42" s="51" t="s">
        <v>395</v>
      </c>
    </row>
    <row r="43" spans="2:12" x14ac:dyDescent="0.2">
      <c r="B43" s="3" t="s">
        <v>102</v>
      </c>
      <c r="C43" s="3" t="s">
        <v>103</v>
      </c>
      <c r="D43" s="51" t="s">
        <v>446</v>
      </c>
      <c r="K43" t="s">
        <v>584</v>
      </c>
      <c r="L43" s="51" t="s">
        <v>395</v>
      </c>
    </row>
    <row r="44" spans="2:12" x14ac:dyDescent="0.2">
      <c r="B44" s="3" t="s">
        <v>104</v>
      </c>
      <c r="C44" s="3" t="s">
        <v>105</v>
      </c>
      <c r="D44" s="51" t="s">
        <v>447</v>
      </c>
      <c r="K44" t="s">
        <v>585</v>
      </c>
      <c r="L44" s="51" t="s">
        <v>397</v>
      </c>
    </row>
    <row r="45" spans="2:12" x14ac:dyDescent="0.2">
      <c r="B45" s="8" t="s">
        <v>106</v>
      </c>
      <c r="C45" s="4" t="s">
        <v>107</v>
      </c>
      <c r="D45" s="51" t="s">
        <v>448</v>
      </c>
      <c r="K45" t="s">
        <v>586</v>
      </c>
      <c r="L45" s="51" t="s">
        <v>395</v>
      </c>
    </row>
    <row r="46" spans="2:12" x14ac:dyDescent="0.2">
      <c r="B46" s="8" t="s">
        <v>108</v>
      </c>
      <c r="C46" s="4" t="s">
        <v>109</v>
      </c>
      <c r="D46" s="51" t="s">
        <v>449</v>
      </c>
      <c r="K46" t="s">
        <v>587</v>
      </c>
      <c r="L46" s="51" t="s">
        <v>395</v>
      </c>
    </row>
    <row r="47" spans="2:12" x14ac:dyDescent="0.2">
      <c r="B47" s="8" t="s">
        <v>82</v>
      </c>
      <c r="C47" s="4" t="s">
        <v>83</v>
      </c>
      <c r="D47" s="51" t="s">
        <v>450</v>
      </c>
      <c r="K47" t="s">
        <v>588</v>
      </c>
      <c r="L47" s="51" t="s">
        <v>397</v>
      </c>
    </row>
    <row r="48" spans="2:12" x14ac:dyDescent="0.2">
      <c r="B48" s="8" t="s">
        <v>80</v>
      </c>
      <c r="C48" s="4" t="s">
        <v>81</v>
      </c>
      <c r="D48" s="5"/>
      <c r="K48" t="s">
        <v>589</v>
      </c>
      <c r="L48" s="51" t="s">
        <v>397</v>
      </c>
    </row>
    <row r="49" spans="2:12" x14ac:dyDescent="0.2">
      <c r="B49" s="8" t="s">
        <v>78</v>
      </c>
      <c r="C49" s="4" t="s">
        <v>79</v>
      </c>
      <c r="D49" s="5"/>
      <c r="K49" t="s">
        <v>590</v>
      </c>
      <c r="L49" s="51" t="s">
        <v>397</v>
      </c>
    </row>
    <row r="50" spans="2:12" x14ac:dyDescent="0.2">
      <c r="B50" s="8" t="s">
        <v>110</v>
      </c>
      <c r="C50" s="4" t="s">
        <v>111</v>
      </c>
      <c r="D50" s="5"/>
      <c r="K50" t="s">
        <v>591</v>
      </c>
      <c r="L50" s="51" t="s">
        <v>397</v>
      </c>
    </row>
    <row r="51" spans="2:12" x14ac:dyDescent="0.2">
      <c r="B51" s="8" t="s">
        <v>112</v>
      </c>
      <c r="C51" s="4" t="s">
        <v>113</v>
      </c>
      <c r="D51" s="5"/>
      <c r="K51" t="s">
        <v>592</v>
      </c>
      <c r="L51" s="51" t="s">
        <v>397</v>
      </c>
    </row>
    <row r="52" spans="2:12" x14ac:dyDescent="0.2">
      <c r="B52" s="8" t="s">
        <v>114</v>
      </c>
      <c r="C52" s="4" t="s">
        <v>115</v>
      </c>
      <c r="D52" s="5"/>
      <c r="K52" t="s">
        <v>593</v>
      </c>
      <c r="L52" s="51" t="s">
        <v>397</v>
      </c>
    </row>
    <row r="53" spans="2:12" ht="30.6" x14ac:dyDescent="0.2">
      <c r="B53" s="8" t="s">
        <v>116</v>
      </c>
      <c r="C53" s="4" t="s">
        <v>117</v>
      </c>
      <c r="D53" s="5"/>
      <c r="K53" t="s">
        <v>594</v>
      </c>
      <c r="L53" s="51" t="s">
        <v>397</v>
      </c>
    </row>
    <row r="54" spans="2:12" ht="30.6" x14ac:dyDescent="0.2">
      <c r="B54" s="8" t="s">
        <v>118</v>
      </c>
      <c r="C54" s="4" t="s">
        <v>119</v>
      </c>
      <c r="D54" s="5"/>
      <c r="K54" t="s">
        <v>595</v>
      </c>
      <c r="L54" s="51" t="s">
        <v>397</v>
      </c>
    </row>
    <row r="55" spans="2:12" ht="30.6" x14ac:dyDescent="0.2">
      <c r="B55" s="8" t="s">
        <v>120</v>
      </c>
      <c r="C55" s="4" t="s">
        <v>121</v>
      </c>
      <c r="D55" s="5"/>
      <c r="K55" t="s">
        <v>596</v>
      </c>
      <c r="L55" s="51" t="s">
        <v>397</v>
      </c>
    </row>
    <row r="56" spans="2:12" ht="30.6" x14ac:dyDescent="0.2">
      <c r="B56" s="8" t="s">
        <v>122</v>
      </c>
      <c r="C56" s="4" t="s">
        <v>123</v>
      </c>
      <c r="D56" s="5"/>
      <c r="K56" s="51" t="s">
        <v>597</v>
      </c>
      <c r="L56" s="51" t="s">
        <v>395</v>
      </c>
    </row>
    <row r="57" spans="2:12" x14ac:dyDescent="0.2">
      <c r="K57" s="51" t="s">
        <v>598</v>
      </c>
      <c r="L57" s="51" t="s">
        <v>397</v>
      </c>
    </row>
    <row r="58" spans="2:12" x14ac:dyDescent="0.2">
      <c r="K58" s="51" t="s">
        <v>599</v>
      </c>
      <c r="L58" s="51" t="s">
        <v>397</v>
      </c>
    </row>
    <row r="59" spans="2:12" x14ac:dyDescent="0.2">
      <c r="K59" s="51" t="s">
        <v>600</v>
      </c>
      <c r="L59" s="51" t="s">
        <v>395</v>
      </c>
    </row>
    <row r="60" spans="2:12" x14ac:dyDescent="0.2">
      <c r="K60" s="51" t="s">
        <v>601</v>
      </c>
      <c r="L60" s="51" t="s">
        <v>395</v>
      </c>
    </row>
    <row r="61" spans="2:12" x14ac:dyDescent="0.2">
      <c r="K61" s="51" t="s">
        <v>602</v>
      </c>
      <c r="L61" s="51" t="s">
        <v>395</v>
      </c>
    </row>
    <row r="62" spans="2:12" x14ac:dyDescent="0.2">
      <c r="K62" s="51" t="s">
        <v>603</v>
      </c>
      <c r="L62" s="51" t="s">
        <v>395</v>
      </c>
    </row>
    <row r="63" spans="2:12" x14ac:dyDescent="0.2">
      <c r="K63" s="51" t="s">
        <v>604</v>
      </c>
      <c r="L63" s="51" t="s">
        <v>397</v>
      </c>
    </row>
    <row r="64" spans="2:12" x14ac:dyDescent="0.2">
      <c r="K64" t="s">
        <v>605</v>
      </c>
      <c r="L64" s="51" t="s">
        <v>397</v>
      </c>
    </row>
    <row r="65" spans="11:12" x14ac:dyDescent="0.2">
      <c r="K65" t="s">
        <v>606</v>
      </c>
      <c r="L65" s="51" t="s">
        <v>395</v>
      </c>
    </row>
    <row r="66" spans="11:12" x14ac:dyDescent="0.2">
      <c r="K66" t="s">
        <v>607</v>
      </c>
      <c r="L66" s="51" t="s">
        <v>395</v>
      </c>
    </row>
    <row r="67" spans="11:12" x14ac:dyDescent="0.2">
      <c r="K67" t="s">
        <v>608</v>
      </c>
      <c r="L67" s="51" t="s">
        <v>395</v>
      </c>
    </row>
    <row r="68" spans="11:12" x14ac:dyDescent="0.2">
      <c r="K68" t="s">
        <v>609</v>
      </c>
      <c r="L68" s="51" t="s">
        <v>395</v>
      </c>
    </row>
    <row r="69" spans="11:12" x14ac:dyDescent="0.2">
      <c r="K69" t="s">
        <v>610</v>
      </c>
      <c r="L69" s="51" t="s">
        <v>395</v>
      </c>
    </row>
    <row r="70" spans="11:12" x14ac:dyDescent="0.2">
      <c r="K70" t="s">
        <v>611</v>
      </c>
      <c r="L70" s="51" t="s">
        <v>395</v>
      </c>
    </row>
    <row r="71" spans="11:12" x14ac:dyDescent="0.2">
      <c r="K71" t="s">
        <v>612</v>
      </c>
      <c r="L71" s="51" t="s">
        <v>395</v>
      </c>
    </row>
    <row r="72" spans="11:12" x14ac:dyDescent="0.2">
      <c r="K72" t="s">
        <v>613</v>
      </c>
      <c r="L72" s="51" t="s">
        <v>395</v>
      </c>
    </row>
    <row r="73" spans="11:12" x14ac:dyDescent="0.2">
      <c r="K73" t="s">
        <v>614</v>
      </c>
      <c r="L73" s="51" t="s">
        <v>395</v>
      </c>
    </row>
    <row r="74" spans="11:12" x14ac:dyDescent="0.2">
      <c r="K74" t="s">
        <v>615</v>
      </c>
      <c r="L74" s="51" t="s">
        <v>395</v>
      </c>
    </row>
    <row r="75" spans="11:12" x14ac:dyDescent="0.2">
      <c r="K75" t="s">
        <v>616</v>
      </c>
      <c r="L75" s="51" t="s">
        <v>397</v>
      </c>
    </row>
    <row r="76" spans="11:12" x14ac:dyDescent="0.2">
      <c r="K76" t="s">
        <v>617</v>
      </c>
      <c r="L76" s="51" t="s">
        <v>397</v>
      </c>
    </row>
    <row r="77" spans="11:12" x14ac:dyDescent="0.2">
      <c r="K77" t="s">
        <v>618</v>
      </c>
      <c r="L77" s="51" t="s">
        <v>395</v>
      </c>
    </row>
    <row r="78" spans="11:12" x14ac:dyDescent="0.2">
      <c r="K78" t="s">
        <v>619</v>
      </c>
      <c r="L78" s="51" t="s">
        <v>395</v>
      </c>
    </row>
    <row r="79" spans="11:12" x14ac:dyDescent="0.2">
      <c r="K79" t="s">
        <v>620</v>
      </c>
      <c r="L79" s="51" t="s">
        <v>395</v>
      </c>
    </row>
    <row r="80" spans="11:12" x14ac:dyDescent="0.2">
      <c r="K80" t="s">
        <v>621</v>
      </c>
      <c r="L80" s="51" t="s">
        <v>395</v>
      </c>
    </row>
    <row r="81" spans="11:12" x14ac:dyDescent="0.2">
      <c r="K81" t="s">
        <v>622</v>
      </c>
      <c r="L81" s="51" t="s">
        <v>397</v>
      </c>
    </row>
    <row r="82" spans="11:12" x14ac:dyDescent="0.2">
      <c r="K82" t="s">
        <v>623</v>
      </c>
      <c r="L82" s="51" t="s">
        <v>397</v>
      </c>
    </row>
  </sheetData>
  <sheetProtection algorithmName="SHA-512" hashValue="hm9pxs5k2wDZHMTiYtgxWRntX0gjrpR1OAfNqfvBmAYZoCByiyHKTCBuXrgljCB3UR0MdgnFU0URTVzS23HdIA==" saltValue="vjuuO6P59paeHeYbBTvMqA==" spinCount="100000" sheet="1" objects="1" scenarios="1"/>
  <phoneticPr fontId="1" type="noConversion"/>
  <pageMargins left="0.75" right="0.75" top="1" bottom="1" header="0.5" footer="0.5"/>
  <pageSetup orientation="portrait" r:id="rId1"/>
  <headerFooter alignWithMargins="0">
    <oddFooter>&amp;R&amp;1#&amp;"Calibri"&amp;22&amp;KFF8939RESTRICTED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T57"/>
  <sheetViews>
    <sheetView topLeftCell="L1" zoomScale="70" zoomScaleNormal="70" workbookViewId="0">
      <selection activeCell="Q8" sqref="Q8"/>
    </sheetView>
  </sheetViews>
  <sheetFormatPr baseColWidth="10" defaultColWidth="9.125" defaultRowHeight="11.4" x14ac:dyDescent="0.2"/>
  <cols>
    <col min="1" max="1" width="25.75" style="38" bestFit="1" customWidth="1"/>
    <col min="2" max="4" width="9.125" style="38"/>
    <col min="5" max="5" width="59.75" style="38" customWidth="1"/>
    <col min="6" max="6" width="8.25" style="38" customWidth="1"/>
    <col min="7" max="7" width="9.125" style="38"/>
    <col min="8" max="8" width="45" style="38" customWidth="1"/>
    <col min="9" max="9" width="10" style="38" customWidth="1"/>
    <col min="10" max="10" width="9.125" style="38"/>
    <col min="11" max="11" width="51.75" style="38" bestFit="1" customWidth="1"/>
    <col min="12" max="12" width="9.125" style="38" customWidth="1"/>
    <col min="13" max="13" width="9.125" style="38"/>
    <col min="14" max="14" width="64.125" style="38" bestFit="1" customWidth="1"/>
    <col min="15" max="15" width="13" style="38" customWidth="1"/>
    <col min="16" max="16" width="10.75" style="38" customWidth="1"/>
    <col min="17" max="17" width="23.25" style="38" customWidth="1"/>
    <col min="18" max="18" width="12.75" style="38" customWidth="1"/>
    <col min="19" max="19" width="14.125" style="38" customWidth="1"/>
    <col min="20" max="20" width="25.125" style="38" customWidth="1"/>
    <col min="21" max="16384" width="9.125" style="38"/>
  </cols>
  <sheetData>
    <row r="2" spans="1:20" ht="31.2" x14ac:dyDescent="0.2">
      <c r="A2" s="37" t="s">
        <v>260</v>
      </c>
      <c r="D2" s="39" t="s">
        <v>261</v>
      </c>
      <c r="E2" s="40" t="s">
        <v>262</v>
      </c>
      <c r="G2" s="39" t="s">
        <v>261</v>
      </c>
      <c r="H2" s="40" t="s">
        <v>263</v>
      </c>
      <c r="J2" s="39" t="s">
        <v>261</v>
      </c>
      <c r="K2" s="40" t="s">
        <v>367</v>
      </c>
      <c r="M2" s="39" t="s">
        <v>261</v>
      </c>
      <c r="N2" s="40" t="s">
        <v>264</v>
      </c>
      <c r="P2" s="39" t="s">
        <v>261</v>
      </c>
      <c r="Q2" s="40" t="s">
        <v>265</v>
      </c>
      <c r="S2" s="53" t="s">
        <v>261</v>
      </c>
      <c r="T2" s="54" t="s">
        <v>386</v>
      </c>
    </row>
    <row r="3" spans="1:20" ht="31.2" x14ac:dyDescent="0.2">
      <c r="A3" s="41" t="s">
        <v>266</v>
      </c>
      <c r="D3" s="42">
        <v>1</v>
      </c>
      <c r="E3" s="32" t="s">
        <v>304</v>
      </c>
      <c r="F3" s="36"/>
      <c r="G3" s="42">
        <v>1</v>
      </c>
      <c r="H3" s="32" t="s">
        <v>272</v>
      </c>
      <c r="I3" s="36"/>
      <c r="J3" s="43">
        <v>1</v>
      </c>
      <c r="K3" s="44" t="s">
        <v>276</v>
      </c>
      <c r="L3" s="36"/>
      <c r="M3" s="43">
        <v>1</v>
      </c>
      <c r="N3" s="32" t="s">
        <v>255</v>
      </c>
      <c r="P3" s="42">
        <v>1</v>
      </c>
      <c r="Q3" s="45" t="s">
        <v>635</v>
      </c>
      <c r="S3" s="58">
        <v>1</v>
      </c>
      <c r="T3" s="59" t="s">
        <v>387</v>
      </c>
    </row>
    <row r="4" spans="1:20" ht="31.2" x14ac:dyDescent="0.2">
      <c r="A4" s="41" t="s">
        <v>270</v>
      </c>
      <c r="D4" s="42">
        <f>D3+1</f>
        <v>2</v>
      </c>
      <c r="E4" s="32" t="s">
        <v>375</v>
      </c>
      <c r="F4" s="36"/>
      <c r="G4" s="42">
        <f>G3+1</f>
        <v>2</v>
      </c>
      <c r="H4" s="32" t="s">
        <v>340</v>
      </c>
      <c r="I4" s="36"/>
      <c r="J4" s="42">
        <f>J3+1</f>
        <v>2</v>
      </c>
      <c r="K4" s="32" t="s">
        <v>286</v>
      </c>
      <c r="L4" s="36"/>
      <c r="M4" s="42">
        <f>M3+1</f>
        <v>2</v>
      </c>
      <c r="N4" s="32" t="s">
        <v>381</v>
      </c>
      <c r="O4" s="36"/>
      <c r="P4" s="42"/>
      <c r="Q4" s="45"/>
      <c r="S4" s="100"/>
      <c r="T4" s="57"/>
    </row>
    <row r="5" spans="1:20" ht="31.2" x14ac:dyDescent="0.2">
      <c r="A5" s="41" t="s">
        <v>269</v>
      </c>
      <c r="D5" s="42">
        <f>D4+1</f>
        <v>3</v>
      </c>
      <c r="E5" s="32" t="s">
        <v>281</v>
      </c>
      <c r="F5" s="36"/>
      <c r="G5" s="42">
        <f t="shared" ref="G5:G45" si="0">G4+1</f>
        <v>3</v>
      </c>
      <c r="H5" s="32" t="s">
        <v>305</v>
      </c>
      <c r="I5" s="36"/>
      <c r="J5" s="42">
        <f>J4+1</f>
        <v>3</v>
      </c>
      <c r="K5" s="44" t="s">
        <v>269</v>
      </c>
      <c r="L5" s="36"/>
      <c r="M5" s="42">
        <f t="shared" ref="M5:M17" si="1">M4+1</f>
        <v>3</v>
      </c>
      <c r="N5" s="32" t="s">
        <v>256</v>
      </c>
      <c r="O5" s="36"/>
      <c r="P5" s="42"/>
      <c r="Q5" s="45"/>
      <c r="S5" s="55"/>
      <c r="T5" s="56"/>
    </row>
    <row r="6" spans="1:20" ht="15.6" x14ac:dyDescent="0.2">
      <c r="A6" s="46" t="s">
        <v>246</v>
      </c>
      <c r="D6" s="42">
        <f t="shared" ref="D6:D57" si="2">D5+1</f>
        <v>4</v>
      </c>
      <c r="E6" s="32" t="s">
        <v>293</v>
      </c>
      <c r="F6" s="36"/>
      <c r="G6" s="42">
        <f t="shared" si="0"/>
        <v>4</v>
      </c>
      <c r="H6" s="32" t="s">
        <v>292</v>
      </c>
      <c r="I6" s="36"/>
      <c r="J6" s="42">
        <f>J5+1</f>
        <v>4</v>
      </c>
      <c r="K6" s="44" t="s">
        <v>283</v>
      </c>
      <c r="L6" s="36"/>
      <c r="M6" s="42">
        <f t="shared" si="1"/>
        <v>4</v>
      </c>
      <c r="N6" s="32" t="s">
        <v>250</v>
      </c>
      <c r="O6" s="36"/>
      <c r="P6" s="42"/>
      <c r="Q6" s="45"/>
    </row>
    <row r="7" spans="1:20" ht="15.6" x14ac:dyDescent="0.2">
      <c r="A7" s="41" t="s">
        <v>387</v>
      </c>
      <c r="D7" s="42">
        <f t="shared" si="2"/>
        <v>5</v>
      </c>
      <c r="E7" s="32" t="s">
        <v>335</v>
      </c>
      <c r="F7" s="36"/>
      <c r="G7" s="42">
        <f t="shared" si="0"/>
        <v>5</v>
      </c>
      <c r="H7" s="32" t="s">
        <v>344</v>
      </c>
      <c r="I7" s="36"/>
      <c r="J7" s="42">
        <f>J6+1</f>
        <v>5</v>
      </c>
      <c r="K7" s="32" t="s">
        <v>273</v>
      </c>
      <c r="L7" s="36"/>
      <c r="M7" s="42">
        <f t="shared" si="1"/>
        <v>5</v>
      </c>
      <c r="N7" s="32" t="s">
        <v>252</v>
      </c>
      <c r="O7" s="36"/>
      <c r="P7" s="42"/>
      <c r="Q7" s="45"/>
    </row>
    <row r="8" spans="1:20" ht="31.2" x14ac:dyDescent="0.2">
      <c r="A8" s="41" t="s">
        <v>280</v>
      </c>
      <c r="D8" s="42">
        <f t="shared" si="2"/>
        <v>6</v>
      </c>
      <c r="E8" s="32" t="s">
        <v>359</v>
      </c>
      <c r="F8" s="36"/>
      <c r="G8" s="42">
        <f t="shared" si="0"/>
        <v>6</v>
      </c>
      <c r="H8" s="32" t="s">
        <v>278</v>
      </c>
      <c r="I8" s="36"/>
      <c r="J8" s="42">
        <f>J7+1</f>
        <v>6</v>
      </c>
      <c r="K8" s="32" t="s">
        <v>279</v>
      </c>
      <c r="L8" s="36"/>
      <c r="M8" s="42">
        <f t="shared" si="1"/>
        <v>6</v>
      </c>
      <c r="N8" s="32" t="s">
        <v>251</v>
      </c>
      <c r="O8" s="36"/>
    </row>
    <row r="9" spans="1:20" ht="15.6" x14ac:dyDescent="0.2">
      <c r="D9" s="42">
        <f t="shared" si="2"/>
        <v>7</v>
      </c>
      <c r="E9" s="32" t="s">
        <v>329</v>
      </c>
      <c r="F9" s="36"/>
      <c r="G9" s="42">
        <f t="shared" si="0"/>
        <v>7</v>
      </c>
      <c r="H9" s="33" t="s">
        <v>350</v>
      </c>
      <c r="I9" s="36"/>
      <c r="J9" s="43"/>
      <c r="K9" s="34"/>
      <c r="L9" s="36"/>
      <c r="M9" s="42">
        <f t="shared" si="1"/>
        <v>7</v>
      </c>
      <c r="N9" s="32" t="s">
        <v>249</v>
      </c>
      <c r="O9" s="36"/>
    </row>
    <row r="10" spans="1:20" ht="15.6" x14ac:dyDescent="0.2">
      <c r="D10" s="42">
        <f t="shared" si="2"/>
        <v>8</v>
      </c>
      <c r="E10" s="32" t="s">
        <v>358</v>
      </c>
      <c r="F10" s="36"/>
      <c r="G10" s="42">
        <f t="shared" si="0"/>
        <v>8</v>
      </c>
      <c r="H10" s="33" t="s">
        <v>377</v>
      </c>
      <c r="I10" s="36"/>
      <c r="L10" s="36"/>
      <c r="M10" s="42">
        <f t="shared" si="1"/>
        <v>8</v>
      </c>
      <c r="N10" s="32" t="s">
        <v>245</v>
      </c>
      <c r="O10" s="36"/>
    </row>
    <row r="11" spans="1:20" ht="15.6" x14ac:dyDescent="0.2">
      <c r="D11" s="42">
        <f t="shared" si="2"/>
        <v>9</v>
      </c>
      <c r="E11" s="32" t="s">
        <v>277</v>
      </c>
      <c r="F11" s="36"/>
      <c r="G11" s="42">
        <f t="shared" si="0"/>
        <v>9</v>
      </c>
      <c r="H11" s="32" t="s">
        <v>296</v>
      </c>
      <c r="I11" s="36"/>
      <c r="J11" s="47"/>
      <c r="K11" s="31"/>
      <c r="L11" s="36"/>
      <c r="M11" s="42">
        <f t="shared" si="1"/>
        <v>9</v>
      </c>
      <c r="N11" s="32" t="s">
        <v>244</v>
      </c>
      <c r="O11" s="36"/>
    </row>
    <row r="12" spans="1:20" ht="15.6" x14ac:dyDescent="0.2">
      <c r="D12" s="42">
        <f t="shared" si="2"/>
        <v>10</v>
      </c>
      <c r="E12" s="32" t="s">
        <v>310</v>
      </c>
      <c r="F12" s="36"/>
      <c r="G12" s="42">
        <f t="shared" si="0"/>
        <v>10</v>
      </c>
      <c r="H12" s="32" t="s">
        <v>285</v>
      </c>
      <c r="I12" s="36"/>
      <c r="J12" s="47"/>
      <c r="K12" s="36"/>
      <c r="L12" s="36"/>
      <c r="M12" s="42">
        <f t="shared" si="1"/>
        <v>10</v>
      </c>
      <c r="N12" s="32" t="s">
        <v>253</v>
      </c>
      <c r="O12" s="36"/>
    </row>
    <row r="13" spans="1:20" ht="15.6" x14ac:dyDescent="0.2">
      <c r="D13" s="42">
        <f t="shared" si="2"/>
        <v>11</v>
      </c>
      <c r="E13" s="48" t="s">
        <v>366</v>
      </c>
      <c r="F13" s="36"/>
      <c r="G13" s="42">
        <f t="shared" si="0"/>
        <v>11</v>
      </c>
      <c r="H13" s="32" t="s">
        <v>324</v>
      </c>
      <c r="I13" s="36"/>
      <c r="J13" s="47"/>
      <c r="K13" s="36"/>
      <c r="L13" s="36"/>
      <c r="M13" s="42">
        <f t="shared" si="1"/>
        <v>11</v>
      </c>
      <c r="N13" s="32" t="s">
        <v>246</v>
      </c>
      <c r="O13" s="36"/>
    </row>
    <row r="14" spans="1:20" ht="15.6" x14ac:dyDescent="0.2">
      <c r="D14" s="42">
        <f t="shared" si="2"/>
        <v>12</v>
      </c>
      <c r="E14" s="32" t="s">
        <v>284</v>
      </c>
      <c r="F14" s="36"/>
      <c r="G14" s="42">
        <f t="shared" si="0"/>
        <v>12</v>
      </c>
      <c r="H14" s="32" t="s">
        <v>294</v>
      </c>
      <c r="I14" s="36"/>
      <c r="J14" s="36"/>
      <c r="K14" s="36"/>
      <c r="L14" s="36"/>
      <c r="M14" s="42">
        <f t="shared" si="1"/>
        <v>12</v>
      </c>
      <c r="N14" s="32" t="s">
        <v>380</v>
      </c>
      <c r="O14" s="36"/>
    </row>
    <row r="15" spans="1:20" ht="31.2" x14ac:dyDescent="0.2">
      <c r="D15" s="42">
        <f t="shared" si="2"/>
        <v>13</v>
      </c>
      <c r="E15" s="32" t="s">
        <v>319</v>
      </c>
      <c r="F15" s="36"/>
      <c r="G15" s="42">
        <f t="shared" si="0"/>
        <v>13</v>
      </c>
      <c r="H15" s="32" t="s">
        <v>268</v>
      </c>
      <c r="I15" s="36"/>
      <c r="J15" s="36"/>
      <c r="K15" s="36"/>
      <c r="L15" s="36"/>
      <c r="M15" s="42">
        <f t="shared" si="1"/>
        <v>13</v>
      </c>
      <c r="N15" s="32" t="s">
        <v>248</v>
      </c>
      <c r="O15" s="36"/>
    </row>
    <row r="16" spans="1:20" ht="15.6" x14ac:dyDescent="0.2">
      <c r="D16" s="42">
        <f t="shared" si="2"/>
        <v>14</v>
      </c>
      <c r="E16" s="32" t="s">
        <v>356</v>
      </c>
      <c r="F16" s="36"/>
      <c r="G16" s="42">
        <f t="shared" si="0"/>
        <v>14</v>
      </c>
      <c r="H16" s="32" t="s">
        <v>338</v>
      </c>
      <c r="I16" s="36"/>
      <c r="J16" s="36"/>
      <c r="K16" s="36"/>
      <c r="L16" s="36"/>
      <c r="M16" s="42">
        <f t="shared" si="1"/>
        <v>14</v>
      </c>
      <c r="N16" s="32" t="s">
        <v>254</v>
      </c>
      <c r="O16" s="36"/>
    </row>
    <row r="17" spans="4:15" ht="15.6" x14ac:dyDescent="0.2">
      <c r="D17" s="42">
        <f t="shared" si="2"/>
        <v>15</v>
      </c>
      <c r="E17" s="32" t="s">
        <v>376</v>
      </c>
      <c r="F17" s="36"/>
      <c r="G17" s="42">
        <f t="shared" si="0"/>
        <v>15</v>
      </c>
      <c r="H17" s="32" t="s">
        <v>328</v>
      </c>
      <c r="I17" s="36"/>
      <c r="J17" s="36"/>
      <c r="K17" s="36"/>
      <c r="L17" s="36"/>
      <c r="M17" s="42">
        <f t="shared" si="1"/>
        <v>15</v>
      </c>
      <c r="N17" s="49" t="s">
        <v>247</v>
      </c>
      <c r="O17" s="36"/>
    </row>
    <row r="18" spans="4:15" ht="15.6" x14ac:dyDescent="0.2">
      <c r="D18" s="42">
        <f t="shared" si="2"/>
        <v>16</v>
      </c>
      <c r="E18" s="32" t="s">
        <v>351</v>
      </c>
      <c r="F18" s="36"/>
      <c r="G18" s="42">
        <f t="shared" si="0"/>
        <v>16</v>
      </c>
      <c r="H18" s="33" t="s">
        <v>354</v>
      </c>
      <c r="I18" s="36"/>
      <c r="J18" s="36"/>
      <c r="K18" s="36"/>
      <c r="L18" s="36"/>
      <c r="M18" s="36"/>
      <c r="N18" s="36"/>
    </row>
    <row r="19" spans="4:15" ht="15.6" x14ac:dyDescent="0.2">
      <c r="D19" s="42">
        <f t="shared" si="2"/>
        <v>17</v>
      </c>
      <c r="E19" s="32" t="s">
        <v>360</v>
      </c>
      <c r="F19" s="36"/>
      <c r="G19" s="42">
        <f t="shared" si="0"/>
        <v>17</v>
      </c>
      <c r="H19" s="32" t="s">
        <v>312</v>
      </c>
      <c r="I19" s="36"/>
      <c r="J19" s="36"/>
      <c r="K19" s="36"/>
      <c r="L19" s="36"/>
      <c r="M19" s="36"/>
      <c r="N19" s="36"/>
    </row>
    <row r="20" spans="4:15" ht="15.6" x14ac:dyDescent="0.2">
      <c r="D20" s="42">
        <f t="shared" si="2"/>
        <v>18</v>
      </c>
      <c r="E20" s="32" t="s">
        <v>361</v>
      </c>
      <c r="F20" s="36"/>
      <c r="G20" s="42">
        <f t="shared" si="0"/>
        <v>18</v>
      </c>
      <c r="H20" s="32" t="s">
        <v>311</v>
      </c>
      <c r="I20" s="36"/>
      <c r="J20" s="36"/>
      <c r="K20" s="36"/>
      <c r="L20" s="36"/>
      <c r="M20" s="36"/>
      <c r="N20" s="36"/>
    </row>
    <row r="21" spans="4:15" ht="15.6" x14ac:dyDescent="0.2">
      <c r="D21" s="42">
        <f t="shared" si="2"/>
        <v>19</v>
      </c>
      <c r="E21" s="32" t="s">
        <v>289</v>
      </c>
      <c r="F21" s="36"/>
      <c r="G21" s="42">
        <f t="shared" si="0"/>
        <v>19</v>
      </c>
      <c r="H21" s="32" t="s">
        <v>298</v>
      </c>
      <c r="I21" s="36"/>
      <c r="J21" s="36"/>
      <c r="K21" s="36"/>
      <c r="L21" s="36"/>
      <c r="M21" s="36"/>
      <c r="N21" s="36"/>
    </row>
    <row r="22" spans="4:15" ht="15.6" x14ac:dyDescent="0.2">
      <c r="D22" s="42">
        <f t="shared" si="2"/>
        <v>20</v>
      </c>
      <c r="E22" s="32" t="s">
        <v>363</v>
      </c>
      <c r="F22" s="36"/>
      <c r="G22" s="42">
        <f t="shared" si="0"/>
        <v>20</v>
      </c>
      <c r="H22" s="32" t="s">
        <v>346</v>
      </c>
      <c r="I22" s="36"/>
      <c r="J22" s="36"/>
      <c r="K22" s="36"/>
      <c r="L22" s="36"/>
      <c r="M22" s="36"/>
      <c r="N22" s="36"/>
    </row>
    <row r="23" spans="4:15" ht="15.6" x14ac:dyDescent="0.2">
      <c r="D23" s="42">
        <f t="shared" si="2"/>
        <v>21</v>
      </c>
      <c r="E23" s="32" t="s">
        <v>333</v>
      </c>
      <c r="F23" s="36"/>
      <c r="G23" s="42">
        <f t="shared" si="0"/>
        <v>21</v>
      </c>
      <c r="H23" s="32" t="s">
        <v>307</v>
      </c>
      <c r="I23" s="36"/>
      <c r="J23" s="36"/>
      <c r="K23" s="36"/>
      <c r="L23" s="36"/>
      <c r="M23" s="36"/>
      <c r="N23" s="36"/>
    </row>
    <row r="24" spans="4:15" ht="15.6" x14ac:dyDescent="0.2">
      <c r="D24" s="42">
        <f t="shared" si="2"/>
        <v>22</v>
      </c>
      <c r="E24" s="32" t="s">
        <v>321</v>
      </c>
      <c r="F24" s="36"/>
      <c r="G24" s="42">
        <f t="shared" si="0"/>
        <v>22</v>
      </c>
      <c r="H24" s="32" t="s">
        <v>275</v>
      </c>
      <c r="I24" s="36"/>
      <c r="J24" s="36"/>
      <c r="K24" s="36"/>
      <c r="L24" s="36"/>
      <c r="M24" s="36"/>
      <c r="N24" s="36"/>
    </row>
    <row r="25" spans="4:15" ht="15.6" x14ac:dyDescent="0.2">
      <c r="D25" s="42">
        <f t="shared" si="2"/>
        <v>23</v>
      </c>
      <c r="E25" s="32" t="s">
        <v>343</v>
      </c>
      <c r="F25" s="36"/>
      <c r="G25" s="42">
        <f t="shared" si="0"/>
        <v>23</v>
      </c>
      <c r="H25" s="32" t="s">
        <v>330</v>
      </c>
      <c r="I25" s="36"/>
      <c r="J25" s="36"/>
      <c r="K25" s="36"/>
      <c r="L25" s="36"/>
      <c r="M25" s="36"/>
      <c r="N25" s="36"/>
    </row>
    <row r="26" spans="4:15" ht="15.6" x14ac:dyDescent="0.2">
      <c r="D26" s="42">
        <f t="shared" si="2"/>
        <v>24</v>
      </c>
      <c r="E26" s="32" t="s">
        <v>341</v>
      </c>
      <c r="F26" s="36"/>
      <c r="G26" s="42">
        <f t="shared" si="0"/>
        <v>24</v>
      </c>
      <c r="H26" s="32" t="s">
        <v>290</v>
      </c>
      <c r="I26" s="36"/>
      <c r="J26" s="36"/>
      <c r="K26" s="36"/>
      <c r="L26" s="36"/>
      <c r="M26" s="36"/>
      <c r="N26" s="36"/>
    </row>
    <row r="27" spans="4:15" ht="15.6" x14ac:dyDescent="0.2">
      <c r="D27" s="42">
        <f t="shared" si="2"/>
        <v>25</v>
      </c>
      <c r="E27" s="32" t="s">
        <v>291</v>
      </c>
      <c r="F27" s="36"/>
      <c r="G27" s="42">
        <f t="shared" si="0"/>
        <v>25</v>
      </c>
      <c r="H27" s="32" t="s">
        <v>288</v>
      </c>
      <c r="I27" s="36"/>
      <c r="J27" s="36"/>
      <c r="K27" s="36"/>
      <c r="L27" s="36"/>
      <c r="M27" s="36"/>
      <c r="N27" s="36"/>
    </row>
    <row r="28" spans="4:15" ht="15.6" x14ac:dyDescent="0.2">
      <c r="D28" s="42">
        <f t="shared" si="2"/>
        <v>26</v>
      </c>
      <c r="E28" s="32" t="s">
        <v>355</v>
      </c>
      <c r="F28" s="36"/>
      <c r="G28" s="42">
        <f t="shared" si="0"/>
        <v>26</v>
      </c>
      <c r="H28" s="32" t="s">
        <v>326</v>
      </c>
      <c r="I28" s="36"/>
      <c r="J28" s="36"/>
      <c r="K28" s="36"/>
      <c r="L28" s="36"/>
      <c r="M28" s="36"/>
      <c r="N28" s="36"/>
    </row>
    <row r="29" spans="4:15" ht="31.2" x14ac:dyDescent="0.2">
      <c r="D29" s="42">
        <f t="shared" si="2"/>
        <v>27</v>
      </c>
      <c r="E29" s="32" t="s">
        <v>313</v>
      </c>
      <c r="F29" s="36"/>
      <c r="G29" s="42">
        <f t="shared" si="0"/>
        <v>27</v>
      </c>
      <c r="H29" s="33" t="s">
        <v>352</v>
      </c>
      <c r="I29" s="36"/>
      <c r="J29" s="36"/>
      <c r="K29" s="36"/>
      <c r="L29" s="36"/>
      <c r="M29" s="36"/>
      <c r="N29" s="36"/>
    </row>
    <row r="30" spans="4:15" ht="31.2" x14ac:dyDescent="0.2">
      <c r="D30" s="42">
        <f t="shared" si="2"/>
        <v>28</v>
      </c>
      <c r="E30" s="48" t="s">
        <v>382</v>
      </c>
      <c r="F30" s="36"/>
      <c r="G30" s="42">
        <f t="shared" si="0"/>
        <v>28</v>
      </c>
      <c r="H30" s="32" t="s">
        <v>348</v>
      </c>
      <c r="I30" s="36"/>
      <c r="J30" s="36"/>
      <c r="K30" s="36"/>
      <c r="L30" s="36"/>
      <c r="M30" s="36"/>
      <c r="N30" s="36"/>
    </row>
    <row r="31" spans="4:15" ht="15.6" x14ac:dyDescent="0.2">
      <c r="D31" s="42">
        <f t="shared" si="2"/>
        <v>29</v>
      </c>
      <c r="E31" s="32" t="s">
        <v>317</v>
      </c>
      <c r="F31" s="36"/>
      <c r="G31" s="42">
        <f t="shared" si="0"/>
        <v>29</v>
      </c>
      <c r="H31" s="32" t="s">
        <v>322</v>
      </c>
      <c r="I31" s="36"/>
      <c r="J31" s="36"/>
      <c r="K31" s="36"/>
      <c r="L31" s="36"/>
      <c r="M31" s="36"/>
      <c r="N31" s="36"/>
    </row>
    <row r="32" spans="4:15" ht="15.6" x14ac:dyDescent="0.2">
      <c r="D32" s="42">
        <f t="shared" si="2"/>
        <v>30</v>
      </c>
      <c r="E32" s="32" t="s">
        <v>295</v>
      </c>
      <c r="F32" s="36"/>
      <c r="G32" s="42">
        <f t="shared" si="0"/>
        <v>30</v>
      </c>
      <c r="H32" s="32" t="s">
        <v>336</v>
      </c>
      <c r="I32" s="36"/>
      <c r="J32" s="36"/>
      <c r="K32" s="36"/>
      <c r="L32" s="36"/>
      <c r="M32" s="36"/>
      <c r="N32" s="36"/>
    </row>
    <row r="33" spans="4:14" ht="15.6" x14ac:dyDescent="0.2">
      <c r="D33" s="42">
        <f t="shared" si="2"/>
        <v>31</v>
      </c>
      <c r="E33" s="32" t="s">
        <v>297</v>
      </c>
      <c r="F33" s="36"/>
      <c r="G33" s="42">
        <f t="shared" si="0"/>
        <v>31</v>
      </c>
      <c r="H33" s="32" t="s">
        <v>332</v>
      </c>
      <c r="I33" s="36"/>
      <c r="J33" s="36"/>
      <c r="K33" s="36"/>
      <c r="L33" s="36"/>
      <c r="M33" s="36"/>
      <c r="N33" s="36"/>
    </row>
    <row r="34" spans="4:14" ht="15.6" x14ac:dyDescent="0.2">
      <c r="D34" s="42">
        <f t="shared" si="2"/>
        <v>32</v>
      </c>
      <c r="E34" s="32" t="s">
        <v>299</v>
      </c>
      <c r="F34" s="36"/>
      <c r="G34" s="42">
        <f t="shared" si="0"/>
        <v>32</v>
      </c>
      <c r="H34" s="32" t="s">
        <v>282</v>
      </c>
      <c r="I34" s="36"/>
      <c r="J34" s="36"/>
      <c r="K34" s="36"/>
      <c r="L34" s="36"/>
      <c r="M34" s="36"/>
      <c r="N34" s="36"/>
    </row>
    <row r="35" spans="4:14" ht="15.6" x14ac:dyDescent="0.2">
      <c r="D35" s="42">
        <f t="shared" si="2"/>
        <v>33</v>
      </c>
      <c r="E35" s="32" t="s">
        <v>365</v>
      </c>
      <c r="F35" s="36"/>
      <c r="G35" s="42">
        <f t="shared" si="0"/>
        <v>33</v>
      </c>
      <c r="H35" s="32" t="s">
        <v>318</v>
      </c>
      <c r="I35" s="36"/>
      <c r="J35" s="36"/>
      <c r="K35" s="36"/>
      <c r="L35" s="36"/>
      <c r="M35" s="36"/>
      <c r="N35" s="36"/>
    </row>
    <row r="36" spans="4:14" ht="15.6" x14ac:dyDescent="0.2">
      <c r="D36" s="42">
        <f t="shared" si="2"/>
        <v>34</v>
      </c>
      <c r="E36" s="32" t="s">
        <v>347</v>
      </c>
      <c r="F36" s="36"/>
      <c r="G36" s="42">
        <f t="shared" si="0"/>
        <v>34</v>
      </c>
      <c r="H36" s="32" t="s">
        <v>309</v>
      </c>
      <c r="I36" s="36"/>
      <c r="J36" s="36"/>
      <c r="K36" s="36"/>
      <c r="L36" s="36"/>
      <c r="M36" s="36"/>
      <c r="N36" s="36"/>
    </row>
    <row r="37" spans="4:14" ht="15.6" x14ac:dyDescent="0.2">
      <c r="D37" s="42">
        <f t="shared" si="2"/>
        <v>35</v>
      </c>
      <c r="E37" s="32" t="s">
        <v>315</v>
      </c>
      <c r="F37" s="36"/>
      <c r="G37" s="42">
        <f t="shared" si="0"/>
        <v>35</v>
      </c>
      <c r="H37" s="32" t="s">
        <v>314</v>
      </c>
      <c r="I37" s="36"/>
      <c r="J37" s="36"/>
      <c r="K37" s="36"/>
      <c r="L37" s="36"/>
      <c r="M37" s="36"/>
      <c r="N37" s="36"/>
    </row>
    <row r="38" spans="4:14" ht="15.6" x14ac:dyDescent="0.2">
      <c r="D38" s="42">
        <f t="shared" si="2"/>
        <v>36</v>
      </c>
      <c r="E38" s="32" t="s">
        <v>325</v>
      </c>
      <c r="F38" s="36"/>
      <c r="G38" s="42">
        <f t="shared" si="0"/>
        <v>36</v>
      </c>
      <c r="H38" s="32" t="s">
        <v>302</v>
      </c>
      <c r="I38" s="36"/>
      <c r="J38" s="36"/>
      <c r="K38" s="36"/>
      <c r="L38" s="36"/>
      <c r="M38" s="36"/>
      <c r="N38" s="36"/>
    </row>
    <row r="39" spans="4:14" ht="15.6" x14ac:dyDescent="0.2">
      <c r="D39" s="42">
        <f t="shared" si="2"/>
        <v>37</v>
      </c>
      <c r="E39" s="32" t="s">
        <v>267</v>
      </c>
      <c r="F39" s="36"/>
      <c r="G39" s="42">
        <f t="shared" si="0"/>
        <v>37</v>
      </c>
      <c r="H39" s="32" t="s">
        <v>334</v>
      </c>
      <c r="I39" s="36"/>
      <c r="J39" s="36"/>
      <c r="K39" s="36"/>
      <c r="L39" s="36"/>
      <c r="M39" s="36"/>
      <c r="N39" s="36"/>
    </row>
    <row r="40" spans="4:14" ht="15.6" x14ac:dyDescent="0.2">
      <c r="D40" s="42">
        <f t="shared" si="2"/>
        <v>38</v>
      </c>
      <c r="E40" s="32" t="s">
        <v>353</v>
      </c>
      <c r="F40" s="36"/>
      <c r="G40" s="42">
        <f t="shared" si="0"/>
        <v>38</v>
      </c>
      <c r="H40" s="32" t="s">
        <v>300</v>
      </c>
      <c r="I40" s="36"/>
      <c r="J40" s="36"/>
      <c r="K40" s="36"/>
      <c r="L40" s="36"/>
      <c r="M40" s="36"/>
      <c r="N40" s="36"/>
    </row>
    <row r="41" spans="4:14" ht="15.6" x14ac:dyDescent="0.2">
      <c r="D41" s="42">
        <f t="shared" si="2"/>
        <v>39</v>
      </c>
      <c r="E41" s="32" t="s">
        <v>339</v>
      </c>
      <c r="F41" s="36"/>
      <c r="G41" s="42">
        <f t="shared" si="0"/>
        <v>39</v>
      </c>
      <c r="H41" s="32" t="s">
        <v>342</v>
      </c>
      <c r="I41" s="36"/>
      <c r="J41" s="36"/>
      <c r="K41" s="36"/>
      <c r="L41" s="36"/>
      <c r="M41" s="36"/>
      <c r="N41" s="36"/>
    </row>
    <row r="42" spans="4:14" ht="15.6" x14ac:dyDescent="0.2">
      <c r="D42" s="42">
        <f t="shared" si="2"/>
        <v>40</v>
      </c>
      <c r="E42" s="32" t="s">
        <v>308</v>
      </c>
      <c r="F42" s="36"/>
      <c r="G42" s="42">
        <f t="shared" si="0"/>
        <v>40</v>
      </c>
      <c r="H42" s="32" t="s">
        <v>303</v>
      </c>
      <c r="I42" s="36"/>
      <c r="J42" s="36"/>
      <c r="K42" s="36"/>
      <c r="L42" s="36"/>
      <c r="M42" s="36"/>
      <c r="N42" s="36"/>
    </row>
    <row r="43" spans="4:14" ht="31.2" x14ac:dyDescent="0.2">
      <c r="D43" s="42">
        <f t="shared" si="2"/>
        <v>41</v>
      </c>
      <c r="E43" s="32" t="s">
        <v>306</v>
      </c>
      <c r="F43" s="36"/>
      <c r="G43" s="42">
        <f t="shared" si="0"/>
        <v>41</v>
      </c>
      <c r="H43" s="32" t="s">
        <v>316</v>
      </c>
      <c r="I43" s="36"/>
      <c r="J43" s="36"/>
      <c r="K43" s="36"/>
      <c r="L43" s="36"/>
      <c r="M43" s="36"/>
      <c r="N43" s="36"/>
    </row>
    <row r="44" spans="4:14" ht="15.6" x14ac:dyDescent="0.2">
      <c r="D44" s="42">
        <f t="shared" si="2"/>
        <v>42</v>
      </c>
      <c r="E44" s="32" t="s">
        <v>323</v>
      </c>
      <c r="F44" s="36"/>
      <c r="G44" s="42">
        <f t="shared" si="0"/>
        <v>42</v>
      </c>
      <c r="H44" s="32" t="s">
        <v>320</v>
      </c>
      <c r="I44" s="36"/>
      <c r="J44" s="36"/>
      <c r="K44" s="36"/>
      <c r="L44" s="36"/>
      <c r="M44" s="36"/>
      <c r="N44" s="36"/>
    </row>
    <row r="45" spans="4:14" ht="46.8" x14ac:dyDescent="0.2">
      <c r="D45" s="42">
        <f t="shared" si="2"/>
        <v>43</v>
      </c>
      <c r="E45" s="32" t="s">
        <v>362</v>
      </c>
      <c r="F45" s="36"/>
      <c r="G45" s="42">
        <f t="shared" si="0"/>
        <v>43</v>
      </c>
      <c r="H45" s="98" t="s">
        <v>634</v>
      </c>
      <c r="I45" s="36"/>
      <c r="J45" s="36"/>
      <c r="K45" s="36"/>
      <c r="L45" s="36"/>
      <c r="M45" s="36"/>
      <c r="N45" s="36"/>
    </row>
    <row r="46" spans="4:14" ht="15.6" x14ac:dyDescent="0.2">
      <c r="D46" s="42">
        <f t="shared" si="2"/>
        <v>44</v>
      </c>
      <c r="E46" s="32" t="s">
        <v>301</v>
      </c>
      <c r="F46" s="36"/>
      <c r="G46" s="47"/>
      <c r="H46" s="36"/>
      <c r="I46" s="36"/>
      <c r="J46" s="36"/>
      <c r="K46" s="36"/>
      <c r="L46" s="36"/>
      <c r="M46" s="36"/>
      <c r="N46" s="36"/>
    </row>
    <row r="47" spans="4:14" ht="31.2" x14ac:dyDescent="0.2">
      <c r="D47" s="42">
        <f t="shared" si="2"/>
        <v>45</v>
      </c>
      <c r="E47" s="32" t="s">
        <v>364</v>
      </c>
      <c r="F47" s="36"/>
      <c r="G47" s="47"/>
      <c r="H47" s="36"/>
      <c r="I47" s="36"/>
      <c r="J47" s="36"/>
      <c r="K47" s="36"/>
      <c r="L47" s="36"/>
      <c r="M47" s="36"/>
      <c r="N47" s="36"/>
    </row>
    <row r="48" spans="4:14" ht="15.6" x14ac:dyDescent="0.2">
      <c r="D48" s="42">
        <f t="shared" si="2"/>
        <v>46</v>
      </c>
      <c r="E48" s="32" t="s">
        <v>345</v>
      </c>
      <c r="F48" s="36"/>
      <c r="G48" s="47"/>
      <c r="H48" s="36"/>
      <c r="I48" s="36"/>
      <c r="J48" s="36"/>
      <c r="K48" s="36"/>
      <c r="L48" s="36"/>
      <c r="M48" s="36"/>
      <c r="N48" s="36"/>
    </row>
    <row r="49" spans="4:14" ht="15.6" x14ac:dyDescent="0.2">
      <c r="D49" s="42">
        <f t="shared" si="2"/>
        <v>47</v>
      </c>
      <c r="E49" s="32" t="s">
        <v>271</v>
      </c>
      <c r="F49" s="36"/>
      <c r="G49" s="47"/>
      <c r="H49" s="36"/>
      <c r="I49" s="36"/>
      <c r="J49" s="36"/>
      <c r="K49" s="36"/>
      <c r="L49" s="36"/>
      <c r="M49" s="36"/>
      <c r="N49" s="36"/>
    </row>
    <row r="50" spans="4:14" ht="15.6" x14ac:dyDescent="0.2">
      <c r="D50" s="42">
        <f t="shared" si="2"/>
        <v>48</v>
      </c>
      <c r="E50" s="32" t="s">
        <v>349</v>
      </c>
      <c r="F50" s="36"/>
      <c r="G50" s="47"/>
      <c r="H50" s="36"/>
      <c r="I50" s="36"/>
      <c r="J50" s="36"/>
      <c r="K50" s="36"/>
      <c r="L50" s="36"/>
      <c r="M50" s="36"/>
      <c r="N50" s="36"/>
    </row>
    <row r="51" spans="4:14" ht="15.6" x14ac:dyDescent="0.2">
      <c r="D51" s="42">
        <f t="shared" si="2"/>
        <v>49</v>
      </c>
      <c r="E51" s="48" t="s">
        <v>379</v>
      </c>
      <c r="F51" s="36"/>
      <c r="G51" s="47"/>
      <c r="H51" s="36"/>
      <c r="I51" s="36"/>
      <c r="J51" s="36"/>
      <c r="K51" s="36"/>
      <c r="L51" s="36"/>
      <c r="M51" s="36"/>
      <c r="N51" s="36"/>
    </row>
    <row r="52" spans="4:14" ht="15.6" x14ac:dyDescent="0.2">
      <c r="D52" s="42">
        <f t="shared" si="2"/>
        <v>50</v>
      </c>
      <c r="E52" s="32" t="s">
        <v>337</v>
      </c>
      <c r="F52" s="36"/>
      <c r="G52" s="47"/>
      <c r="H52" s="36"/>
      <c r="I52" s="36"/>
      <c r="J52" s="36"/>
      <c r="K52" s="36"/>
      <c r="L52" s="36"/>
      <c r="M52" s="36"/>
      <c r="N52" s="36"/>
    </row>
    <row r="53" spans="4:14" ht="15.6" x14ac:dyDescent="0.2">
      <c r="D53" s="42">
        <f t="shared" si="2"/>
        <v>51</v>
      </c>
      <c r="E53" s="32" t="s">
        <v>274</v>
      </c>
      <c r="F53" s="36"/>
      <c r="G53" s="47"/>
      <c r="H53" s="36"/>
      <c r="I53" s="36"/>
      <c r="J53" s="36"/>
      <c r="K53" s="36"/>
      <c r="L53" s="36"/>
      <c r="M53" s="36"/>
      <c r="N53" s="36"/>
    </row>
    <row r="54" spans="4:14" ht="15.6" x14ac:dyDescent="0.2">
      <c r="D54" s="42">
        <f t="shared" si="2"/>
        <v>52</v>
      </c>
      <c r="E54" s="32" t="s">
        <v>327</v>
      </c>
      <c r="F54" s="36"/>
      <c r="G54" s="47"/>
      <c r="H54" s="36"/>
      <c r="I54" s="36"/>
      <c r="J54" s="36"/>
      <c r="K54" s="36"/>
      <c r="L54" s="36"/>
      <c r="M54" s="36"/>
      <c r="N54" s="36"/>
    </row>
    <row r="55" spans="4:14" ht="15.6" x14ac:dyDescent="0.2">
      <c r="D55" s="42">
        <f t="shared" si="2"/>
        <v>53</v>
      </c>
      <c r="E55" s="32" t="s">
        <v>331</v>
      </c>
      <c r="F55" s="36"/>
      <c r="G55" s="47"/>
      <c r="H55" s="36"/>
      <c r="I55" s="36"/>
      <c r="J55" s="36"/>
      <c r="K55" s="36"/>
      <c r="L55" s="36"/>
      <c r="M55" s="36"/>
      <c r="N55" s="36"/>
    </row>
    <row r="56" spans="4:14" ht="15.6" x14ac:dyDescent="0.2">
      <c r="D56" s="42">
        <f t="shared" si="2"/>
        <v>54</v>
      </c>
      <c r="E56" s="32" t="s">
        <v>287</v>
      </c>
      <c r="F56" s="36"/>
      <c r="I56" s="36"/>
      <c r="J56" s="36"/>
      <c r="K56" s="36"/>
      <c r="L56" s="36"/>
      <c r="M56" s="36"/>
      <c r="N56" s="36"/>
    </row>
    <row r="57" spans="4:14" ht="15.6" x14ac:dyDescent="0.2">
      <c r="D57" s="42">
        <f t="shared" si="2"/>
        <v>55</v>
      </c>
      <c r="E57" s="32" t="s">
        <v>357</v>
      </c>
    </row>
  </sheetData>
  <sheetProtection algorithmName="SHA-512" hashValue="vrHNaVmEE2BkH7Xf7t/gTPD0kpCIUU/iSSp8ZY+84nrvVxmZgNrJP8D35SiInzVCIh4MxtytxNMFAYP5BzkUFg==" saltValue="ciCvqqzHAob2btapcsSC4g==" spinCount="100000" sheet="1" formatCells="0" formatColumns="0" formatRows="0" insertColumns="0" insertRows="0" insertHyperlinks="0" deleteColumns="0" deleteRows="0"/>
  <pageMargins left="0.7" right="0.7" top="0.75" bottom="0.75" header="0.3" footer="0.3"/>
  <pageSetup orientation="portrait" r:id="rId1"/>
  <headerFooter>
    <oddFooter>&amp;R&amp;1#&amp;"Calibri"&amp;22&amp;KFF8939RESTRICTED</oddFooter>
  </headerFooter>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Tax code</vt:lpstr>
      <vt:lpstr>PAN</vt:lpstr>
      <vt:lpstr>Form</vt:lpstr>
      <vt:lpstr>List</vt:lpstr>
      <vt:lpstr>Services</vt:lpstr>
      <vt:lpstr>COMMISSION</vt:lpstr>
      <vt:lpstr>CONTRACTOR_SERVICES</vt:lpstr>
      <vt:lpstr>Form!Druckbereich</vt:lpstr>
      <vt:lpstr>Form!Drucktitel</vt:lpstr>
      <vt:lpstr>GOODS</vt:lpstr>
      <vt:lpstr>Individual</vt:lpstr>
      <vt:lpstr>Main</vt:lpstr>
      <vt:lpstr>MSME</vt:lpstr>
      <vt:lpstr>Other</vt:lpstr>
      <vt:lpstr>PAYTERM</vt:lpstr>
      <vt:lpstr>PROFESSIONAL_SERVICES</vt:lpstr>
      <vt:lpstr>REGION</vt:lpstr>
      <vt:lpstr>RENT</vt:lpstr>
      <vt:lpstr>Services</vt:lpstr>
      <vt:lpstr>SPECIAL</vt:lpstr>
      <vt:lpstr>TDS_NOT_APPLICABLE</vt:lpstr>
    </vt:vector>
  </TitlesOfParts>
  <Company>Bayer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mbsvh</dc:creator>
  <cp:lastModifiedBy>Nikolas Braun</cp:lastModifiedBy>
  <cp:lastPrinted>2024-11-05T04:09:49Z</cp:lastPrinted>
  <dcterms:created xsi:type="dcterms:W3CDTF">2008-01-10T04:26:54Z</dcterms:created>
  <dcterms:modified xsi:type="dcterms:W3CDTF">2025-06-23T15:30:11Z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76c141-ac86-40e5-abf2-c6f60e474cee_Enabled">
    <vt:lpwstr>true</vt:lpwstr>
  </property>
  <property fmtid="{D5CDD505-2E9C-101B-9397-08002B2CF9AE}" pid="3" name="MSIP_Label_2c76c141-ac86-40e5-abf2-c6f60e474cee_SetDate">
    <vt:lpwstr>2023-02-15T09:07:53Z</vt:lpwstr>
  </property>
  <property fmtid="{D5CDD505-2E9C-101B-9397-08002B2CF9AE}" pid="4" name="MSIP_Label_2c76c141-ac86-40e5-abf2-c6f60e474cee_Method">
    <vt:lpwstr>Standard</vt:lpwstr>
  </property>
  <property fmtid="{D5CDD505-2E9C-101B-9397-08002B2CF9AE}" pid="5" name="MSIP_Label_2c76c141-ac86-40e5-abf2-c6f60e474cee_Name">
    <vt:lpwstr>2c76c141-ac86-40e5-abf2-c6f60e474cee</vt:lpwstr>
  </property>
  <property fmtid="{D5CDD505-2E9C-101B-9397-08002B2CF9AE}" pid="6" name="MSIP_Label_2c76c141-ac86-40e5-abf2-c6f60e474cee_SiteId">
    <vt:lpwstr>fcb2b37b-5da0-466b-9b83-0014b67a7c78</vt:lpwstr>
  </property>
  <property fmtid="{D5CDD505-2E9C-101B-9397-08002B2CF9AE}" pid="7" name="MSIP_Label_2c76c141-ac86-40e5-abf2-c6f60e474cee_ContentBits">
    <vt:lpwstr>2</vt:lpwstr>
  </property>
</Properties>
</file>