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5.xml" ContentType="application/vnd.openxmlformats-officedocument.drawing+xml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br\Downloads\"/>
    </mc:Choice>
  </mc:AlternateContent>
  <xr:revisionPtr revIDLastSave="0" documentId="8_{8E46FC4A-965B-47C7-AAFF-5AF0789170D9}" xr6:coauthVersionLast="47" xr6:coauthVersionMax="47" xr10:uidLastSave="{00000000-0000-0000-0000-000000000000}"/>
  <bookViews>
    <workbookView xWindow="28680" yWindow="-120" windowWidth="29040" windowHeight="15720" tabRatio="840" xr2:uid="{00000000-000D-0000-FFFF-FFFF00000000}"/>
  </bookViews>
  <sheets>
    <sheet name="申請書 Original" sheetId="1" r:id="rId1"/>
    <sheet name="Sample-新規登録" sheetId="21" r:id="rId2"/>
    <sheet name="Sample-変更" sheetId="22" r:id="rId3"/>
    <sheet name="Sample-拡張" sheetId="23" r:id="rId4"/>
    <sheet name="Region Code一覧" sheetId="2" state="hidden" r:id="rId5"/>
    <sheet name="Country Code一覧" sheetId="7" state="hidden" r:id="rId6"/>
    <sheet name="口座名義略語" sheetId="18" r:id="rId7"/>
    <sheet name="口座名義運用ルール" sheetId="24" r:id="rId8"/>
    <sheet name="口座名義使用可・不可文字" sheetId="20" r:id="rId9"/>
    <sheet name="源泉コード" sheetId="25" r:id="rId10"/>
    <sheet name="Sheet1" sheetId="19" state="hidden" r:id="rId11"/>
  </sheets>
  <externalReferences>
    <externalReference r:id="rId12"/>
    <externalReference r:id="rId13"/>
  </externalReferences>
  <definedNames>
    <definedName name="_xlnm._FilterDatabase" localSheetId="2" hidden="1">'Sample-変更'!$B$1:$J$67</definedName>
    <definedName name="_xlnm._FilterDatabase" localSheetId="3" hidden="1">'Sample-拡張'!$B$1:$J$67</definedName>
    <definedName name="_xlnm._FilterDatabase" localSheetId="1" hidden="1">'Sample-新規登録'!$B$1:$J$67</definedName>
    <definedName name="_xlnm._FilterDatabase" localSheetId="0" hidden="1">'申請書 Original'!$B$1:$J$65</definedName>
    <definedName name="a" localSheetId="2">'Sample-変更'!$B:$B</definedName>
    <definedName name="a" localSheetId="3">'Sample-拡張'!$B:$B</definedName>
    <definedName name="a" localSheetId="1">'Sample-新規登録'!$B:$B</definedName>
    <definedName name="a">'申請書 Original'!$B:$B</definedName>
    <definedName name="Dｒ">'[1]VMD form'!$AN$31</definedName>
    <definedName name="_xlnm.Print_Area" localSheetId="2">'Sample-変更'!$B$1:$E$67</definedName>
    <definedName name="_xlnm.Print_Area" localSheetId="3">'Sample-拡張'!$B$1:$E$67</definedName>
    <definedName name="_xlnm.Print_Area" localSheetId="1">'Sample-新規登録'!$B$1:$E$67</definedName>
    <definedName name="_xlnm.Print_Area" localSheetId="0">'申請書 Original'!$B$1:$G$60</definedName>
    <definedName name="for_EAR_2" localSheetId="2">#REF!</definedName>
    <definedName name="for_EAR_2" localSheetId="3">#REF!</definedName>
    <definedName name="for_EAR_2" localSheetId="1">#REF!</definedName>
    <definedName name="for_EAR_2">#REF!</definedName>
    <definedName name="Leg" localSheetId="2">'[2]VMD form'!$AN$31</definedName>
    <definedName name="Leg" localSheetId="3">'[2]VMD form'!$AN$31</definedName>
    <definedName name="Leg" localSheetId="1">'[2]VMD form'!$AN$31</definedName>
    <definedName name="Leg" localSheetId="0">'[2]VMD form'!$AN$31</definedName>
    <definedName name="Leg">'[1]VMD form'!$AN$31</definedName>
    <definedName name="NAME1" localSheetId="2">'[2]VMD form'!$L$31</definedName>
    <definedName name="NAME1" localSheetId="3">'[2]VMD form'!$L$31</definedName>
    <definedName name="NAME1" localSheetId="1">'[2]VMD form'!$L$31</definedName>
    <definedName name="NAME1" localSheetId="0">'[2]VMD form'!$L$31</definedName>
    <definedName name="NAME1">'[1]VMD form'!$L$31</definedName>
    <definedName name="TELF1" localSheetId="2">'[2]VMD form'!$L$47</definedName>
    <definedName name="TELF1" localSheetId="3">'[2]VMD form'!$L$47</definedName>
    <definedName name="TELF1" localSheetId="1">'[2]VMD form'!$L$47</definedName>
    <definedName name="TELF1" localSheetId="0">'[2]VMD form'!$L$47</definedName>
    <definedName name="TELF1">'[1]VMD form'!$L$47</definedName>
    <definedName name="TELFX" localSheetId="2">'[2]VMD form'!$AH$47</definedName>
    <definedName name="TELFX" localSheetId="3">'[2]VMD form'!$AH$47</definedName>
    <definedName name="TELFX" localSheetId="1">'[2]VMD form'!$AH$47</definedName>
    <definedName name="TELFX" localSheetId="0">'[2]VMD form'!$AH$47</definedName>
    <definedName name="TELFX">'[1]VMD form'!$AH$47</definedName>
    <definedName name="日薬連">'[1]VMD form'!$L$47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1" i="19" l="1"/>
  <c r="L61" i="19" s="1"/>
  <c r="L60" i="19"/>
  <c r="J60" i="19"/>
  <c r="J59" i="19"/>
  <c r="L59" i="19" s="1"/>
  <c r="J58" i="19"/>
  <c r="L58" i="19" s="1"/>
  <c r="J57" i="19"/>
  <c r="L57" i="19" s="1"/>
  <c r="L56" i="19"/>
  <c r="J56" i="19"/>
  <c r="J55" i="19"/>
  <c r="L55" i="19" s="1"/>
  <c r="L54" i="19"/>
  <c r="J54" i="19"/>
  <c r="J53" i="19"/>
  <c r="L53" i="19" s="1"/>
  <c r="J52" i="19"/>
  <c r="L52" i="19" s="1"/>
  <c r="J51" i="19"/>
  <c r="L51" i="19" s="1"/>
  <c r="L50" i="19"/>
  <c r="J50" i="19"/>
  <c r="J49" i="19"/>
  <c r="L49" i="19" s="1"/>
  <c r="L48" i="19"/>
  <c r="J48" i="19"/>
  <c r="J47" i="19"/>
  <c r="L47" i="19" s="1"/>
  <c r="J46" i="19"/>
  <c r="L46" i="19" s="1"/>
  <c r="J45" i="19"/>
  <c r="L45" i="19" s="1"/>
  <c r="L44" i="19"/>
  <c r="J44" i="19"/>
  <c r="J43" i="19"/>
  <c r="L43" i="19" s="1"/>
  <c r="D43" i="19"/>
  <c r="J42" i="19"/>
  <c r="L42" i="19" s="1"/>
  <c r="D42" i="19"/>
  <c r="J41" i="19"/>
  <c r="L41" i="19" s="1"/>
  <c r="D41" i="19"/>
  <c r="J40" i="19"/>
  <c r="L40" i="19" s="1"/>
  <c r="D40" i="19"/>
  <c r="J39" i="19"/>
  <c r="L39" i="19" s="1"/>
  <c r="D39" i="19"/>
  <c r="J38" i="19"/>
  <c r="L38" i="19" s="1"/>
  <c r="D38" i="19"/>
  <c r="J37" i="19"/>
  <c r="L37" i="19" s="1"/>
  <c r="D37" i="19"/>
  <c r="J36" i="19"/>
  <c r="L36" i="19" s="1"/>
  <c r="D36" i="19"/>
  <c r="J35" i="19"/>
  <c r="L35" i="19" s="1"/>
  <c r="D35" i="19"/>
  <c r="J34" i="19"/>
  <c r="L34" i="19" s="1"/>
  <c r="D34" i="19"/>
  <c r="J33" i="19"/>
  <c r="L33" i="19" s="1"/>
  <c r="J32" i="19"/>
  <c r="L32" i="19" s="1"/>
  <c r="D32" i="19"/>
  <c r="L31" i="19"/>
  <c r="J31" i="19"/>
  <c r="D31" i="19"/>
  <c r="L30" i="19"/>
  <c r="J30" i="19"/>
  <c r="D30" i="19"/>
  <c r="L29" i="19"/>
  <c r="J29" i="19"/>
  <c r="D29" i="19"/>
  <c r="J28" i="19"/>
  <c r="L28" i="19" s="1"/>
  <c r="D28" i="19"/>
  <c r="L27" i="19"/>
  <c r="J27" i="19"/>
  <c r="D27" i="19"/>
  <c r="L26" i="19"/>
  <c r="J26" i="19"/>
  <c r="D26" i="19"/>
  <c r="L25" i="19"/>
  <c r="J25" i="19"/>
  <c r="D25" i="19"/>
  <c r="J24" i="19"/>
  <c r="L24" i="19" s="1"/>
  <c r="D24" i="19"/>
  <c r="L23" i="19"/>
  <c r="J23" i="19"/>
  <c r="D23" i="19"/>
  <c r="L22" i="19"/>
  <c r="J22" i="19"/>
  <c r="D22" i="19"/>
  <c r="L21" i="19"/>
  <c r="J21" i="19"/>
  <c r="D21" i="19"/>
  <c r="J20" i="19"/>
  <c r="L20" i="19" s="1"/>
  <c r="D20" i="19"/>
  <c r="L19" i="19"/>
  <c r="J19" i="19"/>
  <c r="D19" i="19"/>
  <c r="L18" i="19"/>
  <c r="J18" i="19"/>
  <c r="D18" i="19"/>
  <c r="L17" i="19"/>
  <c r="J17" i="19"/>
  <c r="D17" i="19"/>
  <c r="J16" i="19"/>
  <c r="L16" i="19" s="1"/>
  <c r="D16" i="19"/>
  <c r="L15" i="19"/>
  <c r="J15" i="19"/>
  <c r="D15" i="19"/>
  <c r="L14" i="19"/>
  <c r="J14" i="19"/>
  <c r="D14" i="19"/>
  <c r="L13" i="19"/>
  <c r="J13" i="19"/>
  <c r="D13" i="19"/>
  <c r="J12" i="19"/>
  <c r="L12" i="19" s="1"/>
  <c r="D12" i="19"/>
  <c r="L11" i="19"/>
  <c r="J11" i="19"/>
  <c r="D11" i="19"/>
  <c r="L10" i="19"/>
  <c r="J10" i="19"/>
  <c r="D10" i="19"/>
  <c r="L9" i="19"/>
  <c r="J9" i="19"/>
  <c r="D9" i="19"/>
  <c r="J8" i="19"/>
  <c r="L8" i="19" s="1"/>
  <c r="D8" i="19"/>
  <c r="L7" i="19"/>
  <c r="J7" i="19"/>
  <c r="D7" i="19"/>
  <c r="L6" i="19"/>
  <c r="J6" i="19"/>
  <c r="D6" i="19"/>
  <c r="L5" i="19"/>
  <c r="J5" i="19"/>
  <c r="D5" i="19"/>
  <c r="J4" i="19"/>
  <c r="L4" i="19" s="1"/>
  <c r="D4" i="19"/>
  <c r="L3" i="19"/>
  <c r="J3" i="19"/>
  <c r="D3" i="19"/>
  <c r="L2" i="19"/>
  <c r="J2" i="19"/>
  <c r="D2" i="19"/>
  <c r="D1" i="19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C2" i="7"/>
  <c r="C1" i="7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1" i="2"/>
  <c r="E40" i="23"/>
  <c r="E39" i="23"/>
  <c r="E31" i="23"/>
  <c r="E20" i="23"/>
  <c r="E40" i="22"/>
  <c r="E39" i="22"/>
  <c r="E31" i="22"/>
  <c r="E20" i="22"/>
  <c r="E40" i="21"/>
  <c r="E39" i="21"/>
  <c r="E31" i="21"/>
  <c r="E20" i="21"/>
  <c r="E38" i="1"/>
  <c r="E37" i="1"/>
  <c r="E29" i="1"/>
  <c r="E18" i="1"/>
  <c r="I63" i="19" l="1"/>
</calcChain>
</file>

<file path=xl/sharedStrings.xml><?xml version="1.0" encoding="utf-8"?>
<sst xmlns="http://schemas.openxmlformats.org/spreadsheetml/2006/main" count="1949" uniqueCount="1232">
  <si>
    <t>BYL_Application for Vendor Master</t>
  </si>
  <si>
    <r>
      <t>Version 3.</t>
    </r>
    <r>
      <rPr>
        <b/>
        <sz val="11"/>
        <color theme="0"/>
        <rFont val="Microsoft YaHei"/>
        <family val="3"/>
        <charset val="134"/>
      </rPr>
      <t>4</t>
    </r>
    <phoneticPr fontId="7" type="noConversion"/>
  </si>
  <si>
    <t>Application Purpose</t>
  </si>
  <si>
    <t>Request Type</t>
    <phoneticPr fontId="7" type="noConversion"/>
  </si>
  <si>
    <t>Department</t>
  </si>
  <si>
    <t>所属部署（略号表記）</t>
    <rPh sb="0" eb="2">
      <t>ｼｮｿﾞｸ</t>
    </rPh>
    <rPh sb="2" eb="4">
      <t>ﾌﾞｼｮ</t>
    </rPh>
    <rPh sb="5" eb="7">
      <t>ﾘｬｸｺﾞｳ</t>
    </rPh>
    <rPh sb="7" eb="9">
      <t>ﾋｮｳｷ</t>
    </rPh>
    <phoneticPr fontId="7" type="noConversion"/>
  </si>
  <si>
    <t>Requester CWID</t>
    <phoneticPr fontId="7" type="noConversion"/>
  </si>
  <si>
    <t>CWID</t>
    <phoneticPr fontId="7" type="noConversion"/>
  </si>
  <si>
    <t>半角</t>
    <rPh sb="0" eb="2">
      <t>はんかく</t>
    </rPh>
    <phoneticPr fontId="7" type="noConversion"/>
  </si>
  <si>
    <r>
      <t xml:space="preserve">Requester </t>
    </r>
    <r>
      <rPr>
        <sz val="10"/>
        <rFont val="微软雅黑"/>
        <family val="3"/>
        <charset val="134"/>
      </rPr>
      <t>Email</t>
    </r>
    <phoneticPr fontId="7" type="noConversion"/>
  </si>
  <si>
    <t>申請者メールアドレス</t>
    <rPh sb="0" eb="3">
      <t>ｼﾝｾｲｼｬ</t>
    </rPh>
    <phoneticPr fontId="7" type="noConversion"/>
  </si>
  <si>
    <t>Issue Date</t>
    <phoneticPr fontId="7" type="noConversion"/>
  </si>
  <si>
    <t>作成日(YYYY/MM/DD)</t>
  </si>
  <si>
    <t>(Ctrl + ;)</t>
    <phoneticPr fontId="7" type="noConversion"/>
  </si>
  <si>
    <t>全角が入力されているか、文字数が超えている可能性があります</t>
    <phoneticPr fontId="7" type="noConversion"/>
  </si>
  <si>
    <t>General Information</t>
    <phoneticPr fontId="7" type="noConversion"/>
  </si>
  <si>
    <t>Vendor No. (Change/Extend only)</t>
    <phoneticPr fontId="7" type="noConversion"/>
  </si>
  <si>
    <t>仕入先コード　　　</t>
    <phoneticPr fontId="7" type="noConversion"/>
  </si>
  <si>
    <t>半角</t>
    <rPh sb="0" eb="2">
      <t>ﾊﾝｶｸ</t>
    </rPh>
    <phoneticPr fontId="7" type="noConversion"/>
  </si>
  <si>
    <t>10文字</t>
    <rPh sb="2" eb="4">
      <t>ﾓｼﾞ</t>
    </rPh>
    <phoneticPr fontId="7" type="noConversion"/>
  </si>
  <si>
    <t>*登録/削除を申請する仕入先のｺｰﾄﾞ。新規登録時は記入不要</t>
    <rPh sb="1" eb="3">
      <t>ﾄｳﾛｸ</t>
    </rPh>
    <rPh sb="4" eb="6">
      <t>ｻｸｼﾞｮ</t>
    </rPh>
    <rPh sb="7" eb="9">
      <t>ｼﾝｾｲ</t>
    </rPh>
    <rPh sb="11" eb="13">
      <t>ｼｲﾚ</t>
    </rPh>
    <rPh sb="13" eb="14">
      <t>ｻｷ</t>
    </rPh>
    <rPh sb="20" eb="22">
      <t>ｼﾝｷ</t>
    </rPh>
    <rPh sb="22" eb="24">
      <t>ﾄｳﾛｸ</t>
    </rPh>
    <rPh sb="24" eb="25">
      <t>ｼﾞ</t>
    </rPh>
    <rPh sb="26" eb="28">
      <t>ｷﾆｭｳ</t>
    </rPh>
    <rPh sb="28" eb="30">
      <t>ﾌﾖｳ</t>
    </rPh>
    <phoneticPr fontId="7" type="noConversion"/>
  </si>
  <si>
    <t>Registered Name1 (EN)</t>
    <phoneticPr fontId="7" type="noConversion"/>
  </si>
  <si>
    <t>登録済みVendor名1（英語）</t>
    <rPh sb="0" eb="2">
      <t>とうろく</t>
    </rPh>
    <rPh sb="2" eb="3">
      <t>ず</t>
    </rPh>
    <rPh sb="10" eb="11">
      <t>ﾒｲ</t>
    </rPh>
    <rPh sb="13" eb="15">
      <t>ｴｲｺﾞ</t>
    </rPh>
    <phoneticPr fontId="7" type="noConversion"/>
  </si>
  <si>
    <t>35文字</t>
    <rPh sb="2" eb="4">
      <t>ﾓｼﾞ</t>
    </rPh>
    <phoneticPr fontId="7" type="noConversion"/>
  </si>
  <si>
    <r>
      <t>*英語表記の会社名（半角）。新規登録時は記入不要、</t>
    </r>
    <r>
      <rPr>
        <sz val="10"/>
        <color rgb="FFFF0000"/>
        <rFont val="Meiryo UI"/>
        <family val="2"/>
        <charset val="128"/>
      </rPr>
      <t>変更登録と拡張登録は記入必須</t>
    </r>
    <rPh sb="1" eb="3">
      <t>ｴｲｺﾞ</t>
    </rPh>
    <rPh sb="3" eb="5">
      <t>ﾋｮｳｷ</t>
    </rPh>
    <rPh sb="6" eb="8">
      <t>ｶｲｼｬ</t>
    </rPh>
    <rPh sb="8" eb="9">
      <t>ﾒｲ</t>
    </rPh>
    <rPh sb="10" eb="12">
      <t>ﾊﾝｶｸ</t>
    </rPh>
    <rPh sb="14" eb="16">
      <t>しんき</t>
    </rPh>
    <rPh sb="16" eb="18">
      <t>とうろく</t>
    </rPh>
    <rPh sb="18" eb="19">
      <t>じ</t>
    </rPh>
    <rPh sb="20" eb="22">
      <t>きにゅう</t>
    </rPh>
    <rPh sb="22" eb="24">
      <t>ふよう</t>
    </rPh>
    <rPh sb="25" eb="29">
      <t>へんこうとうろく</t>
    </rPh>
    <rPh sb="30" eb="34">
      <t>かくちょうとうろく</t>
    </rPh>
    <rPh sb="35" eb="37">
      <t>きにゅう</t>
    </rPh>
    <rPh sb="37" eb="39">
      <t>ひっす</t>
    </rPh>
    <phoneticPr fontId="7" type="noConversion"/>
  </si>
  <si>
    <t>Account Group</t>
  </si>
  <si>
    <t>YKRD</t>
    <phoneticPr fontId="7" type="noConversion"/>
  </si>
  <si>
    <t>仕入先勘定グループ (固定値)</t>
    <phoneticPr fontId="7" type="noConversion"/>
  </si>
  <si>
    <t>　</t>
    <phoneticPr fontId="7" type="noConversion"/>
  </si>
  <si>
    <t>Company Code</t>
  </si>
  <si>
    <t>0094</t>
  </si>
  <si>
    <t xml:space="preserve">会社コード  (固定値)        </t>
    <rPh sb="0" eb="2">
      <t>ｶｲｼｬ</t>
    </rPh>
    <phoneticPr fontId="7" type="noConversion"/>
  </si>
  <si>
    <t>Name1 (EN)</t>
    <phoneticPr fontId="7" type="noConversion"/>
  </si>
  <si>
    <t>Vendor名1（英語）</t>
    <rPh sb="6" eb="7">
      <t>ﾒｲ</t>
    </rPh>
    <rPh sb="9" eb="11">
      <t>ｴｲｺﾞ</t>
    </rPh>
    <phoneticPr fontId="7" type="noConversion"/>
  </si>
  <si>
    <t>*英語表記の会社名（半角）できるだけ正式名称で入力してください。</t>
    <rPh sb="1" eb="3">
      <t>ｴｲｺﾞ</t>
    </rPh>
    <rPh sb="3" eb="5">
      <t>ﾋｮｳｷ</t>
    </rPh>
    <rPh sb="6" eb="8">
      <t>ｶｲｼｬ</t>
    </rPh>
    <rPh sb="8" eb="9">
      <t>ﾒｲ</t>
    </rPh>
    <rPh sb="10" eb="12">
      <t>ﾊﾝｶｸ</t>
    </rPh>
    <rPh sb="18" eb="20">
      <t>せいしき</t>
    </rPh>
    <rPh sb="20" eb="22">
      <t>めいしょう</t>
    </rPh>
    <rPh sb="23" eb="25">
      <t>にゅうりょく</t>
    </rPh>
    <phoneticPr fontId="7" type="noConversion"/>
  </si>
  <si>
    <t>Name2 (EN)</t>
    <phoneticPr fontId="7" type="noConversion"/>
  </si>
  <si>
    <t>Vendor名2（英語）</t>
    <rPh sb="6" eb="7">
      <t>ﾒｲ</t>
    </rPh>
    <rPh sb="9" eb="11">
      <t>ｴｲｺﾞ</t>
    </rPh>
    <phoneticPr fontId="7" type="noConversion"/>
  </si>
  <si>
    <t>Name4 (EN)</t>
    <phoneticPr fontId="7" type="noConversion"/>
  </si>
  <si>
    <t>担当者名（英語）</t>
    <rPh sb="5" eb="7">
      <t>ｴｲｺﾞ</t>
    </rPh>
    <phoneticPr fontId="7" type="noConversion"/>
  </si>
  <si>
    <t>Search Term (EN)</t>
  </si>
  <si>
    <t xml:space="preserve">検索用会社名（英語）   </t>
    <rPh sb="0" eb="3">
      <t>ｹﾝｻｸﾖｳ</t>
    </rPh>
    <rPh sb="3" eb="6">
      <t>ｶｲｼｬﾒｲ</t>
    </rPh>
    <rPh sb="7" eb="9">
      <t>ｴｲｺﾞ</t>
    </rPh>
    <phoneticPr fontId="7" type="noConversion"/>
  </si>
  <si>
    <t>自動</t>
    <rPh sb="0" eb="2">
      <t>じどう</t>
    </rPh>
    <phoneticPr fontId="7" type="noConversion"/>
  </si>
  <si>
    <t>Country Code</t>
  </si>
  <si>
    <t xml:space="preserve">国コード                    </t>
    <rPh sb="0" eb="1">
      <t>ｸﾆ</t>
    </rPh>
    <phoneticPr fontId="7" type="noConversion"/>
  </si>
  <si>
    <t>3文字</t>
    <rPh sb="1" eb="3">
      <t>ﾓｼﾞ</t>
    </rPh>
    <phoneticPr fontId="7" type="noConversion"/>
  </si>
  <si>
    <t>*海外ベンダーの場合は、住所から正しい国コードを記入</t>
    <rPh sb="1" eb="3">
      <t>ｶｲｶﾞｲ</t>
    </rPh>
    <rPh sb="8" eb="10">
      <t>ﾊﾞｱｲ</t>
    </rPh>
    <rPh sb="12" eb="14">
      <t>ｼﾞｭｳｼｮ</t>
    </rPh>
    <rPh sb="16" eb="17">
      <t>ﾀﾀﾞ</t>
    </rPh>
    <rPh sb="19" eb="20">
      <t>ｸﾆ</t>
    </rPh>
    <rPh sb="24" eb="26">
      <t>ｷﾆｭｳ</t>
    </rPh>
    <phoneticPr fontId="7" type="noConversion"/>
  </si>
  <si>
    <t>Postal Code</t>
    <phoneticPr fontId="7" type="noConversion"/>
  </si>
  <si>
    <t>郵便番号(半角)   (XXX-XXXX)</t>
  </si>
  <si>
    <r>
      <t>*ハイフン</t>
    </r>
    <r>
      <rPr>
        <sz val="10"/>
        <color rgb="FFFF0000"/>
        <rFont val="Meiryo UI"/>
        <family val="3"/>
        <charset val="128"/>
      </rPr>
      <t>付き</t>
    </r>
    <r>
      <rPr>
        <sz val="10"/>
        <rFont val="Meiryo UI"/>
        <family val="3"/>
        <charset val="128"/>
      </rPr>
      <t>で入力してください</t>
    </r>
  </si>
  <si>
    <t>Region</t>
  </si>
  <si>
    <t>地域コード（都道府県）</t>
    <rPh sb="0" eb="2">
      <t>ﾁｲｷ</t>
    </rPh>
    <rPh sb="6" eb="10">
      <t>ﾄﾄﾞｳﾌｹﾝ</t>
    </rPh>
    <phoneticPr fontId="7" type="noConversion"/>
  </si>
  <si>
    <t xml:space="preserve">City (EN) </t>
    <phoneticPr fontId="7" type="noConversion"/>
  </si>
  <si>
    <t>住所（英語） （郡市区）　</t>
    <rPh sb="0" eb="2">
      <t>ｼﾞｭｳｼｮ</t>
    </rPh>
    <rPh sb="3" eb="5">
      <t>ｴｲｺﾞ</t>
    </rPh>
    <rPh sb="8" eb="9">
      <t>ｸﾞﾝ</t>
    </rPh>
    <rPh sb="9" eb="11">
      <t>ｼｸ</t>
    </rPh>
    <phoneticPr fontId="7" type="noConversion"/>
  </si>
  <si>
    <r>
      <t>*英語表記の住所（半角）</t>
    </r>
    <r>
      <rPr>
        <sz val="10"/>
        <color rgb="FFFF0000"/>
        <rFont val="Meiryo UI"/>
        <family val="2"/>
        <charset val="128"/>
      </rPr>
      <t>shi,gun,city入力不要</t>
    </r>
    <rPh sb="1" eb="3">
      <t>ｴｲｺﾞ</t>
    </rPh>
    <rPh sb="3" eb="5">
      <t>ﾋｮｳｷ</t>
    </rPh>
    <rPh sb="6" eb="8">
      <t>ｼﾞｭｳｼｮ</t>
    </rPh>
    <rPh sb="9" eb="11">
      <t>ﾊﾝｶｸ</t>
    </rPh>
    <rPh sb="24" eb="26">
      <t>ﾆｭｳﾘｮｸ</t>
    </rPh>
    <rPh sb="26" eb="28">
      <t>ﾌﾖｳ</t>
    </rPh>
    <phoneticPr fontId="7" type="noConversion"/>
  </si>
  <si>
    <t>Street (EN)</t>
    <phoneticPr fontId="7" type="noConversion"/>
  </si>
  <si>
    <t xml:space="preserve">    　　        　  （市区郡の続き）</t>
    <rPh sb="18" eb="19">
      <t>ｼ</t>
    </rPh>
    <rPh sb="19" eb="20">
      <t>ｸ</t>
    </rPh>
    <rPh sb="20" eb="21">
      <t>ｸﾞﾝ</t>
    </rPh>
    <rPh sb="22" eb="23">
      <t>ﾂﾂﾞ</t>
    </rPh>
    <phoneticPr fontId="7" type="noConversion"/>
  </si>
  <si>
    <t>Language</t>
  </si>
  <si>
    <t>言語　　</t>
    <rPh sb="0" eb="2">
      <t>ｹﾞﾝｺﾞ</t>
    </rPh>
    <phoneticPr fontId="7" type="noConversion"/>
  </si>
  <si>
    <t>Name1 (JP)</t>
    <phoneticPr fontId="7" type="noConversion"/>
  </si>
  <si>
    <t>Vendor名（日本語）　会社名　  　</t>
    <rPh sb="6" eb="7">
      <t>ﾒｲ</t>
    </rPh>
    <rPh sb="13" eb="16">
      <t>ｶｲｼｬﾒｲ</t>
    </rPh>
    <phoneticPr fontId="7" type="noConversion"/>
  </si>
  <si>
    <t>30文字</t>
    <rPh sb="2" eb="4">
      <t>ﾓｼﾞ</t>
    </rPh>
    <phoneticPr fontId="7" type="noConversion"/>
  </si>
  <si>
    <t>*全角30文字を超える場合には、Name2に分けて記入</t>
    <rPh sb="1" eb="3">
      <t>ぜんかく</t>
    </rPh>
    <rPh sb="5" eb="7">
      <t>ﾓｼﾞ</t>
    </rPh>
    <rPh sb="8" eb="9">
      <t>ｺ</t>
    </rPh>
    <rPh sb="11" eb="13">
      <t>ﾊﾞｱｲ</t>
    </rPh>
    <rPh sb="22" eb="23">
      <t>ﾜ</t>
    </rPh>
    <rPh sb="25" eb="27">
      <t>ｷﾆｭｳ</t>
    </rPh>
    <phoneticPr fontId="7" type="noConversion"/>
  </si>
  <si>
    <t>Name2 (JP)</t>
    <phoneticPr fontId="7" type="noConversion"/>
  </si>
  <si>
    <t>部署名、口座名義人など</t>
    <rPh sb="0" eb="2">
      <t>ﾌﾞｼｮ</t>
    </rPh>
    <rPh sb="2" eb="3">
      <t>ﾒｲ</t>
    </rPh>
    <rPh sb="4" eb="9">
      <t>ｺｳｻﾞﾒｲｷﾞﾆﾝ</t>
    </rPh>
    <phoneticPr fontId="7" type="noConversion"/>
  </si>
  <si>
    <t>30文字</t>
    <phoneticPr fontId="7" type="noConversion"/>
  </si>
  <si>
    <t>*部署名登録、口座名義人登録　または　Name1に入りきらなかった場合に使用</t>
    <rPh sb="1" eb="3">
      <t>ぶしょ</t>
    </rPh>
    <rPh sb="3" eb="4">
      <t>めい</t>
    </rPh>
    <rPh sb="4" eb="6">
      <t>とうろく</t>
    </rPh>
    <rPh sb="7" eb="12">
      <t>ｺｳｻﾞﾒｲｷﾞﾆﾝ</t>
    </rPh>
    <rPh sb="12" eb="14">
      <t>とうろく</t>
    </rPh>
    <rPh sb="25" eb="26">
      <t>はい</t>
    </rPh>
    <rPh sb="33" eb="35">
      <t>ばあい</t>
    </rPh>
    <rPh sb="36" eb="38">
      <t>しよう</t>
    </rPh>
    <phoneticPr fontId="7" type="noConversion"/>
  </si>
  <si>
    <t>Name4 (JP)</t>
    <phoneticPr fontId="7" type="noConversion"/>
  </si>
  <si>
    <t>担当者名</t>
    <rPh sb="0" eb="3">
      <t>ﾀﾝﾄｳｼｬ</t>
    </rPh>
    <rPh sb="3" eb="4">
      <t>ﾒｲ</t>
    </rPh>
    <phoneticPr fontId="7" type="noConversion"/>
  </si>
  <si>
    <t>Search Term (JP Katakana)</t>
  </si>
  <si>
    <r>
      <t xml:space="preserve">検索用会社名（半角カタカナ）   </t>
    </r>
    <r>
      <rPr>
        <sz val="10"/>
        <rFont val="ＭＳ Ｐゴシック"/>
        <family val="3"/>
        <charset val="128"/>
      </rPr>
      <t/>
    </r>
    <rPh sb="0" eb="3">
      <t>ｹﾝｻｸﾖｳ</t>
    </rPh>
    <rPh sb="3" eb="6">
      <t>ｶｲｼｬﾒｲ</t>
    </rPh>
    <rPh sb="7" eb="9">
      <t>ﾊﾝｶｸ</t>
    </rPh>
    <phoneticPr fontId="7" type="noConversion"/>
  </si>
  <si>
    <t>20文字</t>
    <rPh sb="2" eb="4">
      <t>ﾓｼﾞ</t>
    </rPh>
    <phoneticPr fontId="7" type="noConversion"/>
  </si>
  <si>
    <t>*検索時に使用するため株式会社等は省略して会社名を記入</t>
    <rPh sb="1" eb="3">
      <t>ｹﾝｻｸ</t>
    </rPh>
    <rPh sb="3" eb="4">
      <t>ｼﾞ</t>
    </rPh>
    <rPh sb="5" eb="7">
      <t>ｼﾖｳ</t>
    </rPh>
    <rPh sb="11" eb="13">
      <t>ｶﾌﾞｼｷ</t>
    </rPh>
    <rPh sb="13" eb="15">
      <t>ｶｲｼｬ</t>
    </rPh>
    <rPh sb="15" eb="16">
      <t>ﾅﾄﾞ</t>
    </rPh>
    <rPh sb="17" eb="19">
      <t>ｼｮｳﾘｬｸ</t>
    </rPh>
    <rPh sb="21" eb="23">
      <t>ｶｲｼｬ</t>
    </rPh>
    <rPh sb="23" eb="24">
      <t>ﾒｲ</t>
    </rPh>
    <rPh sb="25" eb="27">
      <t>ｷﾆｭｳ</t>
    </rPh>
    <phoneticPr fontId="7" type="noConversion"/>
  </si>
  <si>
    <t xml:space="preserve">City (JP) </t>
    <phoneticPr fontId="7" type="noConversion"/>
  </si>
  <si>
    <r>
      <t xml:space="preserve">住所（日本語）（市区郡まで） </t>
    </r>
    <r>
      <rPr>
        <sz val="10"/>
        <rFont val="ＭＳ Ｐゴシック"/>
        <family val="3"/>
        <charset val="128"/>
      </rPr>
      <t/>
    </r>
    <rPh sb="0" eb="2">
      <t>ｼﾞｭｳｼｮ</t>
    </rPh>
    <rPh sb="3" eb="6">
      <t>ﾆﾎﾝｺﾞ</t>
    </rPh>
    <rPh sb="8" eb="10">
      <t>ｼｸ</t>
    </rPh>
    <rPh sb="10" eb="11">
      <t>ｸﾞﾝ</t>
    </rPh>
    <phoneticPr fontId="7" type="noConversion"/>
  </si>
  <si>
    <t xml:space="preserve">Street (JP) </t>
  </si>
  <si>
    <t xml:space="preserve">    　　        　  （市区郡以降の住所）</t>
    <rPh sb="18" eb="19">
      <t>ｼ</t>
    </rPh>
    <rPh sb="19" eb="20">
      <t>ｸ</t>
    </rPh>
    <rPh sb="20" eb="21">
      <t>ｸﾞﾝ</t>
    </rPh>
    <rPh sb="21" eb="23">
      <t>いこう</t>
    </rPh>
    <rPh sb="24" eb="26">
      <t>じゅうしょ</t>
    </rPh>
    <phoneticPr fontId="7" type="noConversion"/>
  </si>
  <si>
    <t>* 町村名以下を記入</t>
    <rPh sb="2" eb="4">
      <t>ﾁｮｳｿﾝ</t>
    </rPh>
    <rPh sb="4" eb="5">
      <t>ﾒｲ</t>
    </rPh>
    <rPh sb="5" eb="7">
      <t>ｲｶ</t>
    </rPh>
    <rPh sb="8" eb="10">
      <t>ｷﾆｭｳ</t>
    </rPh>
    <phoneticPr fontId="7" type="noConversion"/>
  </si>
  <si>
    <t>Telephone Number</t>
    <phoneticPr fontId="7" type="noConversion"/>
  </si>
  <si>
    <r>
      <t xml:space="preserve">電話番号（半角）        </t>
    </r>
    <r>
      <rPr>
        <sz val="10"/>
        <rFont val="ＭＳ Ｐゴシック"/>
        <family val="3"/>
        <charset val="128"/>
      </rPr>
      <t/>
    </r>
    <rPh sb="0" eb="2">
      <t>ﾃﾞﾝﾜ</t>
    </rPh>
    <rPh sb="2" eb="4">
      <t>ﾊﾞﾝｺﾞｳ</t>
    </rPh>
    <rPh sb="5" eb="7">
      <t>ﾊﾝｶｸ</t>
    </rPh>
    <phoneticPr fontId="7" type="noConversion"/>
  </si>
  <si>
    <r>
      <t>*ハイフン</t>
    </r>
    <r>
      <rPr>
        <sz val="10"/>
        <color rgb="FFFF0000"/>
        <rFont val="Meiryo UI"/>
        <family val="2"/>
        <charset val="128"/>
      </rPr>
      <t>無し</t>
    </r>
    <r>
      <rPr>
        <sz val="10"/>
        <rFont val="Meiryo UI"/>
        <family val="3"/>
        <charset val="128"/>
      </rPr>
      <t>で入力してください</t>
    </r>
    <rPh sb="5" eb="6">
      <t>ﾅ</t>
    </rPh>
    <phoneticPr fontId="7" type="noConversion"/>
  </si>
  <si>
    <t>Fax Number</t>
    <phoneticPr fontId="7" type="noConversion"/>
  </si>
  <si>
    <t xml:space="preserve">FAX番号（半角）  </t>
    <rPh sb="3" eb="5">
      <t>ﾊﾞﾝｺﾞｳ</t>
    </rPh>
    <rPh sb="6" eb="8">
      <t>ﾊﾝｶｸ</t>
    </rPh>
    <phoneticPr fontId="7" type="noConversion"/>
  </si>
  <si>
    <t>e-mail</t>
    <phoneticPr fontId="7" type="noConversion"/>
  </si>
  <si>
    <t>電子メールアドレス（英語）</t>
    <rPh sb="0" eb="2">
      <t>ﾃﾞﾝｼ</t>
    </rPh>
    <phoneticPr fontId="7" type="noConversion"/>
  </si>
  <si>
    <t>Trading partner</t>
  </si>
  <si>
    <t>取引先（関連企業のコード）</t>
    <rPh sb="0" eb="2">
      <t>ﾄﾘﾋｷ</t>
    </rPh>
    <rPh sb="2" eb="3">
      <t>ｻｷ</t>
    </rPh>
    <rPh sb="4" eb="6">
      <t>ｶﾝﾚﾝ</t>
    </rPh>
    <rPh sb="6" eb="8">
      <t>ｷｷﾞｮｳ</t>
    </rPh>
    <phoneticPr fontId="7" type="noConversion"/>
  </si>
  <si>
    <t>* Inter Companyを新規登録する場合にのみ必要</t>
    <rPh sb="16" eb="18">
      <t>ｼﾝｷ</t>
    </rPh>
    <rPh sb="18" eb="20">
      <t>ﾄｳﾛｸ</t>
    </rPh>
    <rPh sb="22" eb="24">
      <t>ばあい</t>
    </rPh>
    <rPh sb="27" eb="29">
      <t>ﾋﾂﾖｳ</t>
    </rPh>
    <phoneticPr fontId="7" type="noConversion"/>
  </si>
  <si>
    <t>Bank Country Key</t>
  </si>
  <si>
    <t xml:space="preserve">銀行国コード           </t>
    <rPh sb="0" eb="2">
      <t>ｷﾞﾝｺｳ</t>
    </rPh>
    <rPh sb="2" eb="3">
      <t>ｸﾆ</t>
    </rPh>
    <phoneticPr fontId="7" type="noConversion"/>
  </si>
  <si>
    <t>2文字</t>
    <rPh sb="1" eb="3">
      <t>ﾓｼﾞ</t>
    </rPh>
    <phoneticPr fontId="7" type="noConversion"/>
  </si>
  <si>
    <t>Bank Number</t>
    <phoneticPr fontId="7" type="noConversion"/>
  </si>
  <si>
    <r>
      <t xml:space="preserve">銀行コード-支店コード　   </t>
    </r>
    <r>
      <rPr>
        <sz val="10"/>
        <rFont val="ＭＳ Ｐゴシック"/>
        <family val="3"/>
        <charset val="128"/>
      </rPr>
      <t/>
    </r>
    <rPh sb="6" eb="8">
      <t>ｼﾃﾝ</t>
    </rPh>
    <phoneticPr fontId="7" type="noConversion"/>
  </si>
  <si>
    <t>7文字</t>
    <rPh sb="1" eb="3">
      <t>ﾓｼﾞ</t>
    </rPh>
    <phoneticPr fontId="7" type="noConversion"/>
  </si>
  <si>
    <t>http://zengin.ajtw.net/</t>
  </si>
  <si>
    <t>Bank Name</t>
  </si>
  <si>
    <t>銀行名</t>
    <rPh sb="0" eb="3">
      <t>ｷﾞﾝｺｳﾒｲ</t>
    </rPh>
    <phoneticPr fontId="7" type="noConversion"/>
  </si>
  <si>
    <t>*入力不要、自動的に表示されます</t>
    <phoneticPr fontId="7" type="noConversion"/>
  </si>
  <si>
    <t>Branch Name</t>
    <phoneticPr fontId="7" type="noConversion"/>
  </si>
  <si>
    <t>支店名</t>
    <rPh sb="0" eb="3">
      <t>ｼﾃﾝﾒｲ</t>
    </rPh>
    <phoneticPr fontId="7" type="noConversion"/>
  </si>
  <si>
    <t>Bank Name(Eng.)</t>
    <phoneticPr fontId="7" type="noConversion"/>
  </si>
  <si>
    <t>英語表記又はローマ字読みの銀行名</t>
    <rPh sb="0" eb="2">
      <t>えいご</t>
    </rPh>
    <rPh sb="2" eb="4">
      <t>ひょうき</t>
    </rPh>
    <rPh sb="4" eb="5">
      <t>また</t>
    </rPh>
    <rPh sb="9" eb="10">
      <t>じ</t>
    </rPh>
    <rPh sb="10" eb="11">
      <t>よ</t>
    </rPh>
    <rPh sb="13" eb="16">
      <t>ぎんこうめい</t>
    </rPh>
    <phoneticPr fontId="7" type="noConversion"/>
  </si>
  <si>
    <t>ベンダー情報に銀行情報が無い場合（新規登録を含む）はこの項目に入力をお願いします。</t>
    <rPh sb="4" eb="6">
      <t>じょうほう</t>
    </rPh>
    <rPh sb="7" eb="9">
      <t>ぎんこう</t>
    </rPh>
    <rPh sb="9" eb="11">
      <t>じょうほう</t>
    </rPh>
    <rPh sb="12" eb="13">
      <t>な</t>
    </rPh>
    <rPh sb="14" eb="16">
      <t>ばあい</t>
    </rPh>
    <rPh sb="17" eb="19">
      <t>しんき</t>
    </rPh>
    <rPh sb="19" eb="21">
      <t>とうろく</t>
    </rPh>
    <rPh sb="22" eb="23">
      <t>ふく</t>
    </rPh>
    <rPh sb="28" eb="30">
      <t>こうもく</t>
    </rPh>
    <rPh sb="31" eb="33">
      <t>にゅうりょく</t>
    </rPh>
    <rPh sb="35" eb="36">
      <t>ねが</t>
    </rPh>
    <phoneticPr fontId="7" type="noConversion"/>
  </si>
  <si>
    <t>Branch Name(Eng.)</t>
    <phoneticPr fontId="7" type="noConversion"/>
  </si>
  <si>
    <t>英語表記又はローマ字読みの支店名</t>
    <rPh sb="0" eb="2">
      <t>えいご</t>
    </rPh>
    <rPh sb="2" eb="4">
      <t>ひょうき</t>
    </rPh>
    <rPh sb="4" eb="5">
      <t>また</t>
    </rPh>
    <rPh sb="9" eb="10">
      <t>じ</t>
    </rPh>
    <rPh sb="13" eb="16">
      <t>ｼﾃﾝﾒｲ</t>
    </rPh>
    <phoneticPr fontId="7" type="noConversion"/>
  </si>
  <si>
    <t>Bank Account Number</t>
  </si>
  <si>
    <t xml:space="preserve">口座番号                </t>
    <phoneticPr fontId="7" type="noConversion"/>
  </si>
  <si>
    <t>18文字</t>
    <rPh sb="2" eb="4">
      <t>ﾓｼﾞ</t>
    </rPh>
    <phoneticPr fontId="7" type="noConversion"/>
  </si>
  <si>
    <t>Account Holder Name</t>
  </si>
  <si>
    <t xml:space="preserve">口座名義人      </t>
    <phoneticPr fontId="7" type="noConversion"/>
  </si>
  <si>
    <t>60文字</t>
    <rPh sb="2" eb="4">
      <t>ﾓｼﾞ</t>
    </rPh>
    <phoneticPr fontId="7" type="noConversion"/>
  </si>
  <si>
    <t>*半角カタカナ。　　函数があるので、ペーストしないようにお願い致します</t>
    <rPh sb="10" eb="12">
      <t>かんすう</t>
    </rPh>
    <phoneticPr fontId="7" type="noConversion"/>
  </si>
  <si>
    <t>Bank Control Key</t>
  </si>
  <si>
    <t xml:space="preserve">預金種別           </t>
    <phoneticPr fontId="7" type="noConversion"/>
  </si>
  <si>
    <t>Company Information</t>
    <phoneticPr fontId="7" type="noConversion"/>
  </si>
  <si>
    <t>Reconciliation Account</t>
  </si>
  <si>
    <t>2560000</t>
  </si>
  <si>
    <t xml:space="preserve">統制勘定        </t>
    <rPh sb="0" eb="2">
      <t>ﾄｳｾｲ</t>
    </rPh>
    <rPh sb="2" eb="4">
      <t>ｶﾝｼﾞｮｳ</t>
    </rPh>
    <phoneticPr fontId="7" type="noConversion"/>
  </si>
  <si>
    <t>(固定)</t>
    <rPh sb="1" eb="3">
      <t>ｺﾃｲ</t>
    </rPh>
    <phoneticPr fontId="7" type="noConversion"/>
  </si>
  <si>
    <t>Terms of Payment</t>
    <phoneticPr fontId="7" type="noConversion"/>
  </si>
  <si>
    <t xml:space="preserve">支払条件キー      </t>
    <rPh sb="0" eb="2">
      <t>ｼﾊﾗｲ</t>
    </rPh>
    <rPh sb="2" eb="4">
      <t>ｼﾞｮｳｹﾝ</t>
    </rPh>
    <phoneticPr fontId="7" type="noConversion"/>
  </si>
  <si>
    <t>Reason to use YC55</t>
  </si>
  <si>
    <t>YC55を使用する理由</t>
    <rPh sb="5" eb="7">
      <t>しよう</t>
    </rPh>
    <rPh sb="9" eb="11">
      <t>りゆう</t>
    </rPh>
    <phoneticPr fontId="7" type="noConversion"/>
  </si>
  <si>
    <t>Payment Methods</t>
    <phoneticPr fontId="7" type="noConversion"/>
  </si>
  <si>
    <t xml:space="preserve">支払方法          </t>
    <rPh sb="0" eb="2">
      <t>シハラ</t>
    </rPh>
    <rPh sb="2" eb="4">
      <t>ホウホウ</t>
    </rPh>
    <phoneticPr fontId="9"/>
  </si>
  <si>
    <t>YG26 / 請求書日付の130日後支払</t>
    <phoneticPr fontId="7" type="noConversion"/>
  </si>
  <si>
    <t>Freelance</t>
    <phoneticPr fontId="7" type="noConversion"/>
  </si>
  <si>
    <t>特定受託事業者＊ですか？</t>
    <rPh sb="0" eb="2">
      <t>ﾄｸﾃｲ</t>
    </rPh>
    <rPh sb="2" eb="4">
      <t>ｼﾞｭﾀｸ</t>
    </rPh>
    <rPh sb="4" eb="6">
      <t>ｼﾞｷﾞｮｳ</t>
    </rPh>
    <rPh sb="6" eb="7">
      <t>ｼｬ</t>
    </rPh>
    <phoneticPr fontId="7" type="noConversion"/>
  </si>
  <si>
    <r>
      <t>利用した場合、源泉徴収税に関連の情報の確認が必要。</t>
    </r>
    <r>
      <rPr>
        <u/>
        <sz val="10"/>
        <color rgb="FFFF0000"/>
        <rFont val="Meiryo UI"/>
        <family val="3"/>
        <charset val="128"/>
      </rPr>
      <t>特定受託事業者</t>
    </r>
    <r>
      <rPr>
        <u/>
        <sz val="10"/>
        <color rgb="FFFF0000"/>
        <rFont val="Microsoft YaHei"/>
        <family val="3"/>
        <charset val="134"/>
      </rPr>
      <t>Tebiki</t>
    </r>
    <r>
      <rPr>
        <sz val="10"/>
        <color rgb="FFFF0000"/>
        <rFont val="Meiryo UI"/>
        <family val="3"/>
        <charset val="128"/>
      </rPr>
      <t>までご参考ください。</t>
    </r>
    <rPh sb="0" eb="2">
      <t>ﾘﾖｳ</t>
    </rPh>
    <rPh sb="4" eb="6">
      <t>ばあい</t>
    </rPh>
    <rPh sb="7" eb="9">
      <t>ｹﾞﾝｾﾝ</t>
    </rPh>
    <rPh sb="9" eb="11">
      <t>ﾁｮｳｼｭｳ</t>
    </rPh>
    <rPh sb="11" eb="12">
      <t>ｾﾞｲ</t>
    </rPh>
    <rPh sb="13" eb="15">
      <t>ｶﾝﾚﾝ</t>
    </rPh>
    <rPh sb="16" eb="18">
      <t>ｼﾞｮｳﾎｳ</t>
    </rPh>
    <rPh sb="19" eb="21">
      <t>ｶｸﾆﾝ</t>
    </rPh>
    <rPh sb="22" eb="24">
      <t>ﾋﾂﾖｳ</t>
    </rPh>
    <rPh sb="41" eb="43">
      <t>ｻﾝｺｳ</t>
    </rPh>
    <phoneticPr fontId="7" type="noConversion"/>
  </si>
  <si>
    <t>YG00 / 請求書日付の120日後支払</t>
    <phoneticPr fontId="7" type="noConversion"/>
  </si>
  <si>
    <t>Withholding Tax Country Key</t>
    <phoneticPr fontId="7" type="noConversion"/>
  </si>
  <si>
    <t xml:space="preserve">源泉徴収税国コード　　 </t>
    <phoneticPr fontId="7" type="noConversion"/>
  </si>
  <si>
    <t>*源泉コード登録が必要なVendorの場合のみ登録します。個人Vendorは登録必須。</t>
    <rPh sb="1" eb="3">
      <t>ｹﾞﾝｾﾝ</t>
    </rPh>
    <rPh sb="6" eb="8">
      <t>ﾄｳﾛｸ</t>
    </rPh>
    <rPh sb="9" eb="11">
      <t>ﾋﾂﾖｳ</t>
    </rPh>
    <rPh sb="19" eb="21">
      <t>ﾊﾞｱｲ</t>
    </rPh>
    <rPh sb="23" eb="25">
      <t>ﾄｳﾛｸ</t>
    </rPh>
    <rPh sb="29" eb="31">
      <t>ｺｼﾞﾝ</t>
    </rPh>
    <rPh sb="38" eb="40">
      <t>ﾄｳﾛｸ</t>
    </rPh>
    <rPh sb="40" eb="41">
      <t>ｽ</t>
    </rPh>
    <phoneticPr fontId="7" type="noConversion"/>
  </si>
  <si>
    <t>YF50 / 請求書日付の90日後支払</t>
    <phoneticPr fontId="7" type="noConversion"/>
  </si>
  <si>
    <t>Withholding Tax Type</t>
    <phoneticPr fontId="7" type="noConversion"/>
  </si>
  <si>
    <t>源泉徴収税タイプコード 　　　</t>
    <phoneticPr fontId="7" type="noConversion"/>
  </si>
  <si>
    <t>*源泉コード登録が必要なVendorの場合のみ登録します。個人Vendorは登録必須。</t>
    <rPh sb="1" eb="3">
      <t>ｹﾞﾝｾﾝ</t>
    </rPh>
    <rPh sb="6" eb="8">
      <t>ﾄｳﾛｸ</t>
    </rPh>
    <rPh sb="9" eb="11">
      <t>ﾋﾂﾖｳ</t>
    </rPh>
    <rPh sb="19" eb="21">
      <t>ﾊﾞｱｲ</t>
    </rPh>
    <rPh sb="23" eb="25">
      <t>ﾄｳﾛｸ</t>
    </rPh>
    <rPh sb="29" eb="31">
      <t>ｺｼﾞﾝ</t>
    </rPh>
    <rPh sb="38" eb="40">
      <t>ﾄｳﾛｸ</t>
    </rPh>
    <rPh sb="40" eb="42">
      <t>ﾋｯｽ</t>
    </rPh>
    <phoneticPr fontId="7" type="noConversion"/>
  </si>
  <si>
    <t>YF30 / 請求書日付の75日後支払</t>
    <phoneticPr fontId="7" type="noConversion"/>
  </si>
  <si>
    <t>Withholding Tax Code</t>
    <phoneticPr fontId="7" type="noConversion"/>
  </si>
  <si>
    <t xml:space="preserve">源泉徴収税コード　　　 </t>
    <phoneticPr fontId="7" type="noConversion"/>
  </si>
  <si>
    <t>YF29 / 請求書日付の70日後支払</t>
    <phoneticPr fontId="7" type="noConversion"/>
  </si>
  <si>
    <t>Check Liable</t>
    <phoneticPr fontId="7" type="noConversion"/>
  </si>
  <si>
    <t>　</t>
  </si>
  <si>
    <t>源泉税課税フラグ　　　</t>
    <rPh sb="3" eb="5">
      <t>ｶｾﾞｲ</t>
    </rPh>
    <phoneticPr fontId="7" type="noConversion"/>
  </si>
  <si>
    <t>1文字</t>
    <rPh sb="1" eb="3">
      <t>ﾓｼﾞ</t>
    </rPh>
    <phoneticPr fontId="7" type="noConversion"/>
  </si>
  <si>
    <t>YF00 / 請求書日付の60日後支払</t>
    <phoneticPr fontId="7" type="noConversion"/>
  </si>
  <si>
    <t>Previous Account No</t>
  </si>
  <si>
    <t>医師/施設コード</t>
    <phoneticPr fontId="7" type="noConversion"/>
  </si>
  <si>
    <t>8文字</t>
  </si>
  <si>
    <t>*医師/BYL施設コード（77777777：獣医師、99999999：医師以外）</t>
    <phoneticPr fontId="7" type="noConversion"/>
  </si>
  <si>
    <t>YE66 / 請求書日付の55日後支払</t>
    <phoneticPr fontId="7" type="noConversion"/>
  </si>
  <si>
    <t>Tax Numbers</t>
    <phoneticPr fontId="7" type="noConversion"/>
  </si>
  <si>
    <t>登録番号検索</t>
    <rPh sb="0" eb="2">
      <t>ﾄｳﾛｸ</t>
    </rPh>
    <rPh sb="2" eb="4">
      <t>ﾊﾞﾝｺﾞｳ</t>
    </rPh>
    <rPh sb="4" eb="6">
      <t>ｹﾝｻｸ</t>
    </rPh>
    <phoneticPr fontId="7" type="noConversion"/>
  </si>
  <si>
    <t>https://www.invoice-kohyo.nta.go.jp/</t>
    <phoneticPr fontId="7" type="noConversion"/>
  </si>
  <si>
    <t>Tax Number</t>
    <phoneticPr fontId="7" type="noConversion"/>
  </si>
  <si>
    <t xml:space="preserve">登録番号              </t>
  </si>
  <si>
    <t>"T"を除く13桁の半角数字　(令和5年度10月から引取された商品やサービス)</t>
    <rPh sb="4" eb="5">
      <t>ﾉｿﾞ</t>
    </rPh>
    <rPh sb="8" eb="9">
      <t>ｹﾀ</t>
    </rPh>
    <rPh sb="10" eb="12">
      <t>ﾊﾝｶｸ</t>
    </rPh>
    <rPh sb="12" eb="14">
      <t>ｽｳｼﾞ</t>
    </rPh>
    <rPh sb="16" eb="18">
      <t>ﾚｲﾜ</t>
    </rPh>
    <rPh sb="19" eb="21">
      <t>ﾈﾝﾄﾞ</t>
    </rPh>
    <rPh sb="23" eb="24">
      <t>ｶﾞﾂ</t>
    </rPh>
    <rPh sb="26" eb="28">
      <t>ﾋｷﾄﾘ</t>
    </rPh>
    <rPh sb="31" eb="33">
      <t>ｼｮｳﾋﾝ</t>
    </rPh>
    <phoneticPr fontId="7" type="noConversion"/>
  </si>
  <si>
    <t>Comments</t>
  </si>
  <si>
    <t>YE74 / 請求書日付の50日後支払</t>
    <phoneticPr fontId="7" type="noConversion"/>
  </si>
  <si>
    <t>ベンダー依頼内容のご記入はここにしてください</t>
    <rPh sb="4" eb="6">
      <t>ｲﾗｲ</t>
    </rPh>
    <rPh sb="6" eb="8">
      <t>ﾅｲﾖｳ</t>
    </rPh>
    <rPh sb="10" eb="12">
      <t>ｷﾆｭｳ</t>
    </rPh>
    <phoneticPr fontId="7" type="noConversion"/>
  </si>
  <si>
    <t>YE50 / 請求書日付の45日後支払</t>
    <phoneticPr fontId="7" type="noConversion"/>
  </si>
  <si>
    <t>YE41 / 請求書日付の40日後支払</t>
    <phoneticPr fontId="7" type="noConversion"/>
  </si>
  <si>
    <t>YE3M / 請求書日付の35日後支払</t>
    <phoneticPr fontId="7" type="noConversion"/>
  </si>
  <si>
    <t>YE00 / 請求書日付の30日後支払</t>
    <phoneticPr fontId="7" type="noConversion"/>
  </si>
  <si>
    <t>YC55 / 請求書日付の14日後支払　【下の欄に理由を記載下さい】</t>
    <rPh sb="21" eb="22">
      <t>ｼﾀ</t>
    </rPh>
    <rPh sb="23" eb="24">
      <t>ﾗﾝ</t>
    </rPh>
    <rPh sb="25" eb="27">
      <t>ﾘﾕｳ</t>
    </rPh>
    <rPh sb="28" eb="30">
      <t>ｷｻｲ</t>
    </rPh>
    <rPh sb="30" eb="31">
      <t>ｸﾀﾞ</t>
    </rPh>
    <phoneticPr fontId="7" type="noConversion"/>
  </si>
  <si>
    <t>Version 3.2</t>
    <phoneticPr fontId="7" type="noConversion"/>
  </si>
  <si>
    <t>New (新規登録）</t>
  </si>
  <si>
    <t>BHL/ACC/TA</t>
  </si>
  <si>
    <t>Requester CWID</t>
  </si>
  <si>
    <t>Requester Email</t>
  </si>
  <si>
    <t>***.***@bayer.com</t>
    <phoneticPr fontId="9"/>
  </si>
  <si>
    <t>Issue Date</t>
  </si>
  <si>
    <t>2016/03/10</t>
  </si>
  <si>
    <t>全角が入力されているか、文字数がが超えている可能性があります</t>
    <phoneticPr fontId="7" type="noConversion"/>
  </si>
  <si>
    <t>DD Number</t>
    <phoneticPr fontId="7" type="noConversion"/>
  </si>
  <si>
    <t>Compass ID (現在必須項目ではない)</t>
  </si>
  <si>
    <t>購買部にて入力</t>
    <rPh sb="0" eb="2">
      <t>こうばい</t>
    </rPh>
    <rPh sb="2" eb="3">
      <t>ぶ</t>
    </rPh>
    <rPh sb="5" eb="7">
      <t>にゅうりょく</t>
    </rPh>
    <phoneticPr fontId="7" type="noConversion"/>
  </si>
  <si>
    <t>DD Status</t>
    <phoneticPr fontId="7" type="noConversion"/>
  </si>
  <si>
    <t>Compass Status (現在必須項目ではない)</t>
  </si>
  <si>
    <t>Osaka Holding Co., Ltd.</t>
  </si>
  <si>
    <t>Accounting</t>
  </si>
  <si>
    <t>自動</t>
    <rPh sb="0" eb="2">
      <t>ｼﾞﾄﾞｳ</t>
    </rPh>
    <phoneticPr fontId="7" type="noConversion"/>
  </si>
  <si>
    <t>JP:Japan</t>
  </si>
  <si>
    <t>530-0001</t>
  </si>
  <si>
    <t>27 / 大阪府 / Osaka</t>
  </si>
  <si>
    <t>Kita-ku, Osaka</t>
    <phoneticPr fontId="9"/>
  </si>
  <si>
    <r>
      <t>*英語表記の住所（半角）</t>
    </r>
    <r>
      <rPr>
        <sz val="10"/>
        <color rgb="FFFF0000"/>
        <rFont val="Meiryo UI"/>
        <family val="2"/>
        <charset val="128"/>
      </rPr>
      <t>shi,gun,city入力不要</t>
    </r>
    <phoneticPr fontId="7" type="noConversion"/>
  </si>
  <si>
    <t>30F, 2-4-9 Umeda</t>
  </si>
  <si>
    <t>JA:日本語</t>
  </si>
  <si>
    <t>大阪ホールディング株式会社</t>
  </si>
  <si>
    <t>経理部</t>
    <rPh sb="0" eb="3">
      <t>ケイリブ</t>
    </rPh>
    <phoneticPr fontId="9"/>
  </si>
  <si>
    <t>ｵｵｻｶﾎｰﾙﾃﾞｨﾝｸﾞ</t>
  </si>
  <si>
    <t>梅田2-4-9　Breeze Tower 30F</t>
    <rPh sb="0" eb="2">
      <t>ウメダ</t>
    </rPh>
    <phoneticPr fontId="9"/>
  </si>
  <si>
    <t>0661337585</t>
  </si>
  <si>
    <r>
      <t>*ハイフン</t>
    </r>
    <r>
      <rPr>
        <sz val="10"/>
        <color rgb="FF0070C0"/>
        <rFont val="Meiryo UI"/>
        <family val="3"/>
        <charset val="128"/>
      </rPr>
      <t>無し</t>
    </r>
    <r>
      <rPr>
        <sz val="10"/>
        <rFont val="Meiryo UI"/>
        <family val="3"/>
        <charset val="128"/>
      </rPr>
      <t>で入力してください</t>
    </r>
    <rPh sb="5" eb="6">
      <t>ﾅ</t>
    </rPh>
    <phoneticPr fontId="7" type="noConversion"/>
  </si>
  <si>
    <t>0663442326</t>
  </si>
  <si>
    <t>JP</t>
  </si>
  <si>
    <t>0009200</t>
    <phoneticPr fontId="9"/>
  </si>
  <si>
    <t>*入力不要、自動的に表示されます</t>
  </si>
  <si>
    <t>0123456</t>
  </si>
  <si>
    <t>ｵｵｻｶﾎｰﾙﾃﾞｲﾝｸﾞ(ｶ</t>
    <phoneticPr fontId="9"/>
  </si>
  <si>
    <t>02(当座)</t>
  </si>
  <si>
    <t>YY55 / 請求書日付月末締め5か月後＋10日払い</t>
  </si>
  <si>
    <t>YY54 / 請求書日付月末締め4か月後＋10日払い</t>
  </si>
  <si>
    <t>YE00 / 請求書日付の30日後支払</t>
  </si>
  <si>
    <t>YG00 / 請求書日付の120日後支払</t>
  </si>
  <si>
    <t>YF50 / 請求書日付の90日後支払</t>
  </si>
  <si>
    <t>(A: EFT（銀行振込）</t>
  </si>
  <si>
    <t>YF30 / 請求書日付の75日後支払</t>
  </si>
  <si>
    <t>Sole proprietorship</t>
    <phoneticPr fontId="7" type="noConversion"/>
  </si>
  <si>
    <t>個人事業主ですか？</t>
    <rPh sb="0" eb="2">
      <t>ｺｼﾞﾝ</t>
    </rPh>
    <rPh sb="2" eb="4">
      <t>ｼﾞｷﾞｮｳ</t>
    </rPh>
    <rPh sb="4" eb="5">
      <t>ﾇｼ</t>
    </rPh>
    <phoneticPr fontId="7" type="noConversion"/>
  </si>
  <si>
    <t>「はい」を選ぶ場合、源泉徴収税に関連の情報を入力してください</t>
    <rPh sb="5" eb="6">
      <t>えら</t>
    </rPh>
    <rPh sb="7" eb="9">
      <t>ばあい</t>
    </rPh>
    <rPh sb="10" eb="12">
      <t>ｹﾞﾝｾﾝ</t>
    </rPh>
    <rPh sb="12" eb="14">
      <t>ﾁｮｳｼｭｳ</t>
    </rPh>
    <rPh sb="14" eb="15">
      <t>ｾﾞｲ</t>
    </rPh>
    <rPh sb="16" eb="18">
      <t>ｶﾝﾚﾝ</t>
    </rPh>
    <rPh sb="19" eb="21">
      <t>ｼﾞｮｳﾎｳ</t>
    </rPh>
    <rPh sb="22" eb="24">
      <t>ﾆｭｳﾘｮｸ</t>
    </rPh>
    <phoneticPr fontId="7" type="noConversion"/>
  </si>
  <si>
    <t>Natural Person</t>
    <phoneticPr fontId="7" type="noConversion"/>
  </si>
  <si>
    <t>個人情報を含みますか？</t>
    <rPh sb="0" eb="2">
      <t>こじん</t>
    </rPh>
    <rPh sb="2" eb="4">
      <t>じょうほう</t>
    </rPh>
    <rPh sb="5" eb="6">
      <t>ふく</t>
    </rPh>
    <phoneticPr fontId="7" type="noConversion"/>
  </si>
  <si>
    <t>本登録内容に個人を特定する担当者名や担当者名のメールアドレスなどは含みますか？</t>
    <rPh sb="0" eb="1">
      <t>ほん</t>
    </rPh>
    <rPh sb="1" eb="3">
      <t>とうろく</t>
    </rPh>
    <rPh sb="3" eb="5">
      <t>ないよう</t>
    </rPh>
    <rPh sb="6" eb="8">
      <t>ｺｼﾞﾝ</t>
    </rPh>
    <rPh sb="9" eb="11">
      <t>とくてい</t>
    </rPh>
    <rPh sb="13" eb="16">
      <t>たんとうしゃ</t>
    </rPh>
    <rPh sb="16" eb="17">
      <t>めい</t>
    </rPh>
    <rPh sb="18" eb="21">
      <t>たんとうしゃ</t>
    </rPh>
    <rPh sb="21" eb="22">
      <t>めい</t>
    </rPh>
    <rPh sb="33" eb="34">
      <t>ふく</t>
    </rPh>
    <phoneticPr fontId="7" type="noConversion"/>
  </si>
  <si>
    <t>YF00 / 請求書日付の60日後支払</t>
  </si>
  <si>
    <t>YE50 / 請求書日付の45日後支払</t>
  </si>
  <si>
    <t>YC55 / 請求書日付の14日後支払　【下の欄に理由を記載下さい】</t>
    <rPh sb="21" eb="22">
      <t>した</t>
    </rPh>
    <rPh sb="23" eb="24">
      <t>らん</t>
    </rPh>
    <rPh sb="25" eb="27">
      <t>りゆう</t>
    </rPh>
    <rPh sb="28" eb="30">
      <t>きさい</t>
    </rPh>
    <rPh sb="30" eb="31">
      <t>くだ</t>
    </rPh>
    <phoneticPr fontId="7" type="noConversion"/>
  </si>
  <si>
    <t>*医師/施設コード（77777777：獣医師、99999999：医師以外）</t>
  </si>
  <si>
    <t>Change (変更）</t>
  </si>
  <si>
    <t>7771111</t>
    <phoneticPr fontId="9"/>
  </si>
  <si>
    <t>Compass ID (Procurement専用)</t>
    <rPh sb="23" eb="25">
      <t>せんよう</t>
    </rPh>
    <phoneticPr fontId="7" type="noConversion"/>
  </si>
  <si>
    <t>Compass Status (Procurement専用)</t>
    <rPh sb="27" eb="29">
      <t>せんよう</t>
    </rPh>
    <phoneticPr fontId="7" type="noConversion"/>
  </si>
  <si>
    <t>Osaka Holding Co., Ltd.</t>
    <phoneticPr fontId="9"/>
  </si>
  <si>
    <t>530-0005</t>
    <phoneticPr fontId="9"/>
  </si>
  <si>
    <t>1-1-2 Umeda</t>
    <phoneticPr fontId="9"/>
  </si>
  <si>
    <t>梅田1-1-2</t>
    <rPh sb="0" eb="2">
      <t>ウメダ</t>
    </rPh>
    <phoneticPr fontId="9"/>
  </si>
  <si>
    <t>0661337777</t>
    <phoneticPr fontId="9"/>
  </si>
  <si>
    <t>0663441111</t>
    <phoneticPr fontId="9"/>
  </si>
  <si>
    <t>0005044</t>
    <phoneticPr fontId="9"/>
  </si>
  <si>
    <t>0001234</t>
    <phoneticPr fontId="9"/>
  </si>
  <si>
    <t>Extend（拡張）</t>
  </si>
  <si>
    <t>*Vendor名1（英語）の頭10文字を登録します</t>
    <rPh sb="7" eb="8">
      <t>ﾒｲ</t>
    </rPh>
    <rPh sb="10" eb="12">
      <t>ｴｲｺﾞ</t>
    </rPh>
    <rPh sb="14" eb="15">
      <t>ｱﾀﾏ</t>
    </rPh>
    <rPh sb="17" eb="19">
      <t>もじ</t>
    </rPh>
    <rPh sb="20" eb="22">
      <t>ﾄｳﾛｸ</t>
    </rPh>
    <phoneticPr fontId="7" type="noConversion"/>
  </si>
  <si>
    <t>0005044</t>
  </si>
  <si>
    <t>*入力項目ではありませんが、入力の確認項目として記入してください。</t>
    <rPh sb="1" eb="3">
      <t>ﾆｭｳﾘｮｸ</t>
    </rPh>
    <rPh sb="3" eb="5">
      <t>ｺｳﾓｸ</t>
    </rPh>
    <rPh sb="14" eb="16">
      <t>ﾆｭｳﾘｮｸ</t>
    </rPh>
    <rPh sb="17" eb="19">
      <t>ｶｸﾆﾝ</t>
    </rPh>
    <rPh sb="19" eb="21">
      <t>ｺｳﾓｸ</t>
    </rPh>
    <rPh sb="24" eb="26">
      <t>ｷﾆｭｳ</t>
    </rPh>
    <phoneticPr fontId="7" type="noConversion"/>
  </si>
  <si>
    <t>0001234</t>
  </si>
  <si>
    <t>ｵｵｻｶﾎｰﾙﾃﾞｲﾝｸﾞ(ｶ</t>
  </si>
  <si>
    <t>コード</t>
  </si>
  <si>
    <t>都道府県</t>
    <rPh sb="0" eb="4">
      <t>トドウフケン</t>
    </rPh>
    <phoneticPr fontId="9"/>
  </si>
  <si>
    <t>01</t>
  </si>
  <si>
    <t>北海道</t>
  </si>
  <si>
    <t>Hokkaido</t>
  </si>
  <si>
    <t>02</t>
  </si>
  <si>
    <t>青森県</t>
  </si>
  <si>
    <t>Aomori</t>
  </si>
  <si>
    <t>03</t>
  </si>
  <si>
    <t>岩手県</t>
  </si>
  <si>
    <t>Iwate</t>
  </si>
  <si>
    <t>04</t>
  </si>
  <si>
    <t>宮城県</t>
  </si>
  <si>
    <t>Miyagi</t>
  </si>
  <si>
    <t>05</t>
  </si>
  <si>
    <t>秋田県</t>
  </si>
  <si>
    <t>Akita</t>
  </si>
  <si>
    <t>06</t>
  </si>
  <si>
    <t>山形県</t>
  </si>
  <si>
    <t>Yamagata</t>
  </si>
  <si>
    <t>07</t>
  </si>
  <si>
    <t>福島県</t>
  </si>
  <si>
    <t>Fukushima</t>
  </si>
  <si>
    <t>08</t>
  </si>
  <si>
    <t>茨城県</t>
  </si>
  <si>
    <t>Ibaraki</t>
  </si>
  <si>
    <t>09</t>
  </si>
  <si>
    <t>栃木県</t>
  </si>
  <si>
    <t>Tochigi</t>
  </si>
  <si>
    <t>10</t>
  </si>
  <si>
    <t>群馬県</t>
  </si>
  <si>
    <t>Gunma</t>
  </si>
  <si>
    <t>11</t>
  </si>
  <si>
    <t>埼玉県</t>
  </si>
  <si>
    <t>Saitama</t>
  </si>
  <si>
    <t>12</t>
  </si>
  <si>
    <t>千葉県</t>
  </si>
  <si>
    <t>Chiba</t>
  </si>
  <si>
    <t>13</t>
  </si>
  <si>
    <t>東京都</t>
  </si>
  <si>
    <t>Tokyo</t>
  </si>
  <si>
    <t>14</t>
  </si>
  <si>
    <t>神奈川県</t>
  </si>
  <si>
    <t>Kanagawa</t>
  </si>
  <si>
    <t>15</t>
  </si>
  <si>
    <t>新潟県</t>
  </si>
  <si>
    <t>Niigata</t>
  </si>
  <si>
    <t>16</t>
  </si>
  <si>
    <t>富山県</t>
  </si>
  <si>
    <t>Toyama</t>
  </si>
  <si>
    <t>17</t>
  </si>
  <si>
    <t>石川県</t>
  </si>
  <si>
    <t>Ishikawa</t>
  </si>
  <si>
    <t>18</t>
  </si>
  <si>
    <t>福井県</t>
  </si>
  <si>
    <t>Fukui</t>
  </si>
  <si>
    <t>19</t>
  </si>
  <si>
    <t>山梨県</t>
  </si>
  <si>
    <t>Yamanashi</t>
  </si>
  <si>
    <t>20</t>
  </si>
  <si>
    <t>長野県</t>
  </si>
  <si>
    <t>Nagano</t>
  </si>
  <si>
    <t>21</t>
  </si>
  <si>
    <t>岐阜県</t>
  </si>
  <si>
    <t>Gifu</t>
  </si>
  <si>
    <t>22</t>
  </si>
  <si>
    <t>静岡県</t>
  </si>
  <si>
    <t>Shizuoka</t>
  </si>
  <si>
    <t>23</t>
  </si>
  <si>
    <t>愛知県</t>
  </si>
  <si>
    <t>Aichi</t>
  </si>
  <si>
    <t>24</t>
  </si>
  <si>
    <t>三重県</t>
  </si>
  <si>
    <t>Mie</t>
  </si>
  <si>
    <t>25</t>
  </si>
  <si>
    <t>滋賀県</t>
  </si>
  <si>
    <t>Shiga</t>
  </si>
  <si>
    <t>26</t>
  </si>
  <si>
    <t>京都府</t>
  </si>
  <si>
    <t>Kyoto</t>
  </si>
  <si>
    <t>27</t>
  </si>
  <si>
    <t>大阪府</t>
  </si>
  <si>
    <t>Osaka</t>
  </si>
  <si>
    <t>28</t>
  </si>
  <si>
    <t>兵庫県</t>
  </si>
  <si>
    <t>Hyogo</t>
  </si>
  <si>
    <t>29</t>
  </si>
  <si>
    <t>奈良県</t>
  </si>
  <si>
    <t>Nara</t>
  </si>
  <si>
    <t>30</t>
  </si>
  <si>
    <t>和歌山県</t>
  </si>
  <si>
    <t>Wakayama</t>
  </si>
  <si>
    <t>31</t>
  </si>
  <si>
    <t>鳥取県</t>
  </si>
  <si>
    <t>Tottori</t>
  </si>
  <si>
    <t>32</t>
  </si>
  <si>
    <t>島根県</t>
  </si>
  <si>
    <t>Shimane</t>
  </si>
  <si>
    <t>33</t>
  </si>
  <si>
    <t>岡山県</t>
  </si>
  <si>
    <t>Okayama</t>
  </si>
  <si>
    <t>34</t>
  </si>
  <si>
    <t>広島県</t>
  </si>
  <si>
    <t>Hiroshima</t>
  </si>
  <si>
    <t>35</t>
  </si>
  <si>
    <t>山口県</t>
  </si>
  <si>
    <t>Yamaguchi</t>
  </si>
  <si>
    <t>36</t>
  </si>
  <si>
    <t>徳島県</t>
  </si>
  <si>
    <t>Tokushima</t>
  </si>
  <si>
    <t>37</t>
  </si>
  <si>
    <t>香川県</t>
  </si>
  <si>
    <t>Kagawa</t>
  </si>
  <si>
    <t>38</t>
  </si>
  <si>
    <t>愛媛県</t>
  </si>
  <si>
    <t>Ehime</t>
  </si>
  <si>
    <t>39</t>
  </si>
  <si>
    <t>高知県</t>
  </si>
  <si>
    <t>Kochi</t>
  </si>
  <si>
    <t>40</t>
  </si>
  <si>
    <t>福岡県</t>
  </si>
  <si>
    <t>Fukuoka</t>
  </si>
  <si>
    <t>41</t>
  </si>
  <si>
    <t>佐賀県</t>
  </si>
  <si>
    <t>Saga</t>
  </si>
  <si>
    <t>42</t>
  </si>
  <si>
    <t>長崎県</t>
  </si>
  <si>
    <t>Nagasaki</t>
  </si>
  <si>
    <t>43</t>
  </si>
  <si>
    <t>熊本県</t>
  </si>
  <si>
    <t>Kumamoto</t>
  </si>
  <si>
    <t>44</t>
  </si>
  <si>
    <t>大分県</t>
  </si>
  <si>
    <t>Oita</t>
  </si>
  <si>
    <t>45</t>
  </si>
  <si>
    <t>宮崎県</t>
  </si>
  <si>
    <t>Miyazaki</t>
  </si>
  <si>
    <t>46</t>
  </si>
  <si>
    <t>鹿児島県</t>
  </si>
  <si>
    <t>Kagoshima</t>
  </si>
  <si>
    <t>47</t>
  </si>
  <si>
    <t>沖縄県</t>
  </si>
  <si>
    <t>Okinawa</t>
  </si>
  <si>
    <t>Country Code</t>
    <phoneticPr fontId="9"/>
  </si>
  <si>
    <t>Country Name</t>
    <phoneticPr fontId="9"/>
  </si>
  <si>
    <t>AD</t>
  </si>
  <si>
    <t>Andorra</t>
  </si>
  <si>
    <t>AE</t>
  </si>
  <si>
    <t>Unit.Arab Emir.</t>
  </si>
  <si>
    <t>AF</t>
  </si>
  <si>
    <t>Afghanistan</t>
  </si>
  <si>
    <t>AG</t>
  </si>
  <si>
    <t>Antigua/Barbuda</t>
  </si>
  <si>
    <t>AI</t>
  </si>
  <si>
    <t>Anguilla</t>
  </si>
  <si>
    <t>AL</t>
  </si>
  <si>
    <t>Albania</t>
  </si>
  <si>
    <t>AM</t>
  </si>
  <si>
    <t>Armenia</t>
  </si>
  <si>
    <t>AN</t>
  </si>
  <si>
    <t>Dutch Antilles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</si>
  <si>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</si>
  <si>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</si>
  <si>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</si>
  <si>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</si>
  <si>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</si>
  <si>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</si>
  <si>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</si>
  <si>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</si>
  <si>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</si>
  <si>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</si>
  <si>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</si>
  <si>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</si>
  <si>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</si>
  <si>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</si>
  <si>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AX</t>
  </si>
  <si>
    <t>Aland Islands</t>
  </si>
  <si>
    <t>AZ</t>
  </si>
  <si>
    <t>Azerbaijan</t>
  </si>
  <si>
    <t>BA</t>
  </si>
  <si>
    <t>Bosnia &amp; Herzeg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</si>
  <si>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</si>
  <si>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</si>
  <si>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</si>
  <si>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</si>
  <si>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</si>
  <si>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</si>
  <si>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</si>
  <si>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</si>
  <si>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</si>
  <si>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</si>
  <si>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</si>
  <si>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</si>
  <si>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</si>
  <si>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</si>
  <si>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</si>
  <si>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</si>
  <si>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BL</t>
  </si>
  <si>
    <t>St.-Barthelemy</t>
  </si>
  <si>
    <t>BM</t>
  </si>
  <si>
    <t>Bermuda</t>
  </si>
  <si>
    <t>BN</t>
  </si>
  <si>
    <t>Brunei Daruss.</t>
  </si>
  <si>
    <t>BO</t>
  </si>
  <si>
    <t>Bolivia, Pl.St</t>
  </si>
  <si>
    <t>BO9</t>
  </si>
  <si>
    <t>Bolivia Zona Fr</t>
  </si>
  <si>
    <t>BQ</t>
  </si>
  <si>
    <t>Caribbean NL</t>
  </si>
  <si>
    <t>BR</t>
  </si>
  <si>
    <t>Brazil</t>
  </si>
  <si>
    <t>BS</t>
  </si>
  <si>
    <t>Bahamas</t>
  </si>
  <si>
    <t>BT</t>
  </si>
  <si>
    <t>Bhutan</t>
  </si>
  <si>
    <t>BV</t>
  </si>
  <si>
    <t>Bouvet Island</t>
  </si>
  <si>
    <t>BW</t>
  </si>
  <si>
    <t>Botswana</t>
  </si>
  <si>
    <t>BY</t>
  </si>
  <si>
    <t>Belarus</t>
  </si>
  <si>
    <t>BZ</t>
  </si>
  <si>
    <t>Belize</t>
  </si>
  <si>
    <t>C1</t>
  </si>
  <si>
    <t>Cyprus, TR</t>
  </si>
  <si>
    <t>CA</t>
  </si>
  <si>
    <t>Canada</t>
  </si>
  <si>
    <t>CA9</t>
  </si>
  <si>
    <t>CA Freeport</t>
  </si>
  <si>
    <t>CC</t>
  </si>
  <si>
    <t>Cocos Islands</t>
  </si>
  <si>
    <t>CD</t>
  </si>
  <si>
    <t>Congo, Dem.Rep.</t>
  </si>
  <si>
    <t>CF</t>
  </si>
  <si>
    <t>Cent. Afr. Rep.</t>
  </si>
  <si>
    <t>CG</t>
  </si>
  <si>
    <t>Congo</t>
  </si>
  <si>
    <t>CH</t>
  </si>
  <si>
    <t>Switzerland</t>
  </si>
  <si>
    <t>CH9</t>
  </si>
  <si>
    <t>CH bond.wareh.</t>
  </si>
  <si>
    <t>CI</t>
  </si>
  <si>
    <t>Cote d'Ivoire</t>
  </si>
  <si>
    <t>CK</t>
  </si>
  <si>
    <t>Cook Islands</t>
  </si>
  <si>
    <t>CL</t>
  </si>
  <si>
    <t>Chile</t>
  </si>
  <si>
    <t>CM</t>
  </si>
  <si>
    <t>Cameroon</t>
  </si>
  <si>
    <t>CN</t>
  </si>
  <si>
    <t>PR of China</t>
  </si>
  <si>
    <t>CN1</t>
  </si>
  <si>
    <t>PR of China_GZ</t>
  </si>
  <si>
    <t>CN2</t>
  </si>
  <si>
    <t>PR of China_QD</t>
  </si>
  <si>
    <t>CN3</t>
  </si>
  <si>
    <t>PR of China_SH</t>
  </si>
  <si>
    <t>CN4</t>
  </si>
  <si>
    <t>PR of China_SSP</t>
  </si>
  <si>
    <t>CO</t>
  </si>
  <si>
    <t>Colombia</t>
  </si>
  <si>
    <t>CR</t>
  </si>
  <si>
    <t>Costa Rica</t>
  </si>
  <si>
    <t>CS</t>
  </si>
  <si>
    <t>SerMon</t>
  </si>
  <si>
    <t>CU</t>
  </si>
  <si>
    <t>Cuba</t>
  </si>
  <si>
    <t>CV</t>
  </si>
  <si>
    <t>Cape Verde</t>
  </si>
  <si>
    <t>CW</t>
  </si>
  <si>
    <t>Curacao</t>
  </si>
  <si>
    <t>CX</t>
  </si>
  <si>
    <t>Christmas Isl.</t>
  </si>
  <si>
    <t>CY</t>
  </si>
  <si>
    <t>Cyprus</t>
  </si>
  <si>
    <t>CZ</t>
  </si>
  <si>
    <t>Czech Republic</t>
  </si>
  <si>
    <t>D1</t>
  </si>
  <si>
    <t>Helgoland</t>
  </si>
  <si>
    <t>DE</t>
  </si>
  <si>
    <t>Germany</t>
  </si>
  <si>
    <t>DE9</t>
  </si>
  <si>
    <t>DE Freeport</t>
  </si>
  <si>
    <t>DJ</t>
  </si>
  <si>
    <t>Djibouti</t>
  </si>
  <si>
    <t>DK</t>
  </si>
  <si>
    <t>Denmark</t>
  </si>
  <si>
    <t>DM</t>
  </si>
  <si>
    <t>Dominica</t>
  </si>
  <si>
    <t>DO</t>
  </si>
  <si>
    <t>Dominican Rep.</t>
  </si>
  <si>
    <t>DZ</t>
  </si>
  <si>
    <t>Algeria</t>
  </si>
  <si>
    <t>E1</t>
  </si>
  <si>
    <t>Canary Islands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</si>
  <si>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</si>
  <si>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</si>
  <si>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</si>
  <si>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</si>
  <si>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</si>
  <si>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</si>
  <si>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</si>
  <si>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</si>
  <si>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</si>
  <si>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</si>
  <si>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</si>
  <si>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</si>
  <si>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</si>
  <si>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</si>
  <si>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FI</t>
  </si>
  <si>
    <t>Finland</t>
  </si>
  <si>
    <t>FJ</t>
  </si>
  <si>
    <t>Fiji</t>
  </si>
  <si>
    <t>FK</t>
  </si>
  <si>
    <t>Falkland Islnds</t>
  </si>
  <si>
    <t>FM</t>
  </si>
  <si>
    <t>Micronesia</t>
  </si>
  <si>
    <t>FO</t>
  </si>
  <si>
    <t>Faroe Islands</t>
  </si>
  <si>
    <t>FR</t>
  </si>
  <si>
    <t>France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</si>
  <si>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</si>
  <si>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</si>
  <si>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</si>
  <si>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</si>
  <si>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</si>
  <si>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</si>
  <si>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</si>
  <si>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</si>
  <si>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GF</t>
  </si>
  <si>
    <t>French Guiana</t>
  </si>
  <si>
    <t>GG</t>
  </si>
  <si>
    <t>Guernsey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</si>
  <si>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</si>
  <si>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</si>
  <si>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</si>
  <si>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</si>
  <si>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</si>
  <si>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</si>
  <si>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</si>
  <si>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</si>
  <si>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</si>
  <si>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</si>
  <si>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</si>
  <si>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</si>
  <si>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</si>
  <si>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Equator. Guinea</t>
  </si>
  <si>
    <t>GR</t>
  </si>
  <si>
    <t>Greece</t>
  </si>
  <si>
    <t>GS</t>
  </si>
  <si>
    <t>S.Georgia/Sandw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</si>
  <si>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</si>
  <si>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</si>
  <si>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</si>
  <si>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</si>
  <si>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</si>
  <si>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</si>
  <si>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</si>
  <si>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</si>
  <si>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</si>
  <si>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</si>
  <si>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</si>
  <si>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Heard/McDonald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</si>
  <si>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</si>
  <si>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</si>
  <si>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</si>
  <si>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</si>
  <si>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</si>
  <si>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</si>
  <si>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</si>
  <si>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</si>
  <si>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</si>
  <si>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</si>
  <si>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</si>
  <si>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</si>
  <si>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</si>
  <si>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</si>
  <si>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IL9</t>
  </si>
  <si>
    <t>Israel Tollfree</t>
  </si>
  <si>
    <t>IM</t>
  </si>
  <si>
    <t>Isle of Man</t>
  </si>
  <si>
    <t>IN</t>
  </si>
  <si>
    <t>India</t>
  </si>
  <si>
    <t>IO</t>
  </si>
  <si>
    <t>Brit.Ind.Oc.Ter</t>
  </si>
  <si>
    <t>IQ</t>
  </si>
  <si>
    <t>Iraq</t>
  </si>
  <si>
    <t>IR</t>
  </si>
  <si>
    <t>Islam Rep. Iran</t>
  </si>
  <si>
    <t>IS</t>
  </si>
  <si>
    <t>Iceland</t>
  </si>
  <si>
    <t>IT</t>
  </si>
  <si>
    <t>Italy</t>
  </si>
  <si>
    <t>JE</t>
  </si>
  <si>
    <t>Jersey</t>
  </si>
  <si>
    <t>JM</t>
  </si>
  <si>
    <t>Jamaica</t>
  </si>
  <si>
    <t>JO</t>
  </si>
  <si>
    <t>Jordan</t>
  </si>
  <si>
    <t>Japan</t>
  </si>
  <si>
    <t>KE</t>
  </si>
  <si>
    <t>Kenya</t>
  </si>
  <si>
    <t>KG</t>
  </si>
  <si>
    <t>Kyrgyzstan</t>
  </si>
  <si>
    <t>KH</t>
  </si>
  <si>
    <t>Cambodia</t>
  </si>
  <si>
    <t>KI</t>
  </si>
  <si>
    <t>Kiribati</t>
  </si>
  <si>
    <t>KM</t>
  </si>
  <si>
    <t>Comoros</t>
  </si>
  <si>
    <t>KN</t>
  </si>
  <si>
    <t>St. Kitts/Nevis</t>
  </si>
  <si>
    <t>KP</t>
  </si>
  <si>
    <t>Korea, Dem.Rep</t>
  </si>
  <si>
    <t>KR</t>
  </si>
  <si>
    <t>Korea, Rep. Of</t>
  </si>
  <si>
    <t>KW</t>
  </si>
  <si>
    <t>Kuwait</t>
  </si>
  <si>
    <t>KY</t>
  </si>
  <si>
    <t>Cayman Islands</t>
  </si>
  <si>
    <t>KZ</t>
  </si>
  <si>
    <t>Kazakhstan</t>
  </si>
  <si>
    <t>LA</t>
  </si>
  <si>
    <t>Lao, Dem. Rep.</t>
  </si>
  <si>
    <t>LB</t>
  </si>
  <si>
    <t>Lebanon</t>
  </si>
  <si>
    <t>LC</t>
  </si>
  <si>
    <t>Saint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</si>
  <si>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</si>
  <si>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</si>
  <si>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</si>
  <si>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</si>
  <si>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</si>
  <si>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</si>
  <si>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</si>
  <si>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</si>
  <si>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</si>
  <si>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Lithuania</t>
  </si>
  <si>
    <t>LU</t>
  </si>
  <si>
    <t>Luxembourg</t>
  </si>
  <si>
    <t>LV</t>
  </si>
  <si>
    <t>Latvia</t>
  </si>
  <si>
    <t>LY</t>
  </si>
  <si>
    <t>Libya</t>
  </si>
  <si>
    <t>M1</t>
  </si>
  <si>
    <t>Tanger</t>
  </si>
  <si>
    <t>MA</t>
  </si>
  <si>
    <t>Morocco</t>
  </si>
  <si>
    <t>MA9</t>
  </si>
  <si>
    <t>MoroccoTollfree</t>
  </si>
  <si>
    <t>MC</t>
  </si>
  <si>
    <t>Monaco</t>
  </si>
  <si>
    <t>MD</t>
  </si>
  <si>
    <t>Moldova</t>
  </si>
  <si>
    <t>ME</t>
  </si>
  <si>
    <t>Montenegro</t>
  </si>
  <si>
    <t>MF</t>
  </si>
  <si>
    <t>Saint Martin</t>
  </si>
  <si>
    <t>MG</t>
  </si>
  <si>
    <t>Madagascar</t>
  </si>
  <si>
    <t>MH</t>
  </si>
  <si>
    <t>Marshall Isl.</t>
  </si>
  <si>
    <t>MK</t>
  </si>
  <si>
    <t>Macedonia</t>
  </si>
  <si>
    <t>ML</t>
  </si>
  <si>
    <t>Mali</t>
  </si>
  <si>
    <t>MM</t>
  </si>
  <si>
    <t>Myanmar</t>
  </si>
  <si>
    <t>MN</t>
  </si>
  <si>
    <t>Mongolia</t>
  </si>
  <si>
    <t>MO</t>
  </si>
  <si>
    <t>Macao</t>
  </si>
  <si>
    <t>MP</t>
  </si>
  <si>
    <t>N. Mariana Isl.</t>
  </si>
  <si>
    <t>MQ</t>
  </si>
  <si>
    <t>Martinique</t>
  </si>
  <si>
    <t>MR</t>
  </si>
  <si>
    <t>Mauritania</t>
  </si>
  <si>
    <t>MS</t>
  </si>
  <si>
    <t>Montserrat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</si>
  <si>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</si>
  <si>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</si>
  <si>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</si>
  <si>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</si>
  <si>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</si>
  <si>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</si>
  <si>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</si>
  <si>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</si>
  <si>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</si>
  <si>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</si>
  <si>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</si>
  <si>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</si>
  <si>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</si>
  <si>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</si>
  <si>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</si>
  <si>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</si>
  <si>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</si>
  <si>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</si>
  <si>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</si>
  <si>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</si>
  <si>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</si>
  <si>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</si>
  <si>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</si>
  <si>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</si>
  <si>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</si>
  <si>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</si>
  <si>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</si>
  <si>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</si>
  <si>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</si>
  <si>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</si>
  <si>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NO9</t>
  </si>
  <si>
    <t>Norway FreeZone</t>
  </si>
  <si>
    <t>NP</t>
  </si>
  <si>
    <t>Nepal</t>
  </si>
  <si>
    <t>NR</t>
  </si>
  <si>
    <t>Nauru</t>
  </si>
  <si>
    <t>NU</t>
  </si>
  <si>
    <t>Niue</t>
  </si>
  <si>
    <t>NZ</t>
  </si>
  <si>
    <t>New Zealand</t>
  </si>
  <si>
    <t>OM</t>
  </si>
  <si>
    <t>Oman</t>
  </si>
  <si>
    <t>P1</t>
  </si>
  <si>
    <t>Azores</t>
  </si>
  <si>
    <t>PA</t>
  </si>
  <si>
    <t>Panama</t>
  </si>
  <si>
    <t>PE</t>
  </si>
  <si>
    <t>Peru</t>
  </si>
  <si>
    <t>PF</t>
  </si>
  <si>
    <t>Frenc.Polynesia</t>
  </si>
  <si>
    <t>PG</t>
  </si>
  <si>
    <t>Papua N. Guinea</t>
  </si>
  <si>
    <t>PH</t>
  </si>
  <si>
    <t>Philippines</t>
  </si>
  <si>
    <t>PK</t>
  </si>
  <si>
    <t>Pakistan</t>
  </si>
  <si>
    <t>PL</t>
  </si>
  <si>
    <t>Poland</t>
  </si>
  <si>
    <t>PM</t>
  </si>
  <si>
    <t>St. Pierre/Miq.</t>
  </si>
  <si>
    <t>PN</t>
  </si>
  <si>
    <t>Pitcairn</t>
  </si>
  <si>
    <t>PR</t>
  </si>
  <si>
    <t>Puerto Rico</t>
  </si>
  <si>
    <t>PS</t>
  </si>
  <si>
    <t>Palaest. Author</t>
  </si>
  <si>
    <t>PT</t>
  </si>
  <si>
    <t>Portugal</t>
  </si>
  <si>
    <t>PW</t>
  </si>
  <si>
    <t>Palau</t>
  </si>
  <si>
    <t>PY</t>
  </si>
  <si>
    <t>Paraguay</t>
  </si>
  <si>
    <t>QA</t>
  </si>
  <si>
    <t>Qatar</t>
  </si>
  <si>
    <t>QU</t>
  </si>
  <si>
    <t>Undef. Countr.</t>
  </si>
  <si>
    <t>RE</t>
  </si>
  <si>
    <t>Reunion</t>
  </si>
  <si>
    <t>RO</t>
  </si>
  <si>
    <t>Romania</t>
  </si>
  <si>
    <t>RS</t>
  </si>
  <si>
    <t>Serbia</t>
  </si>
  <si>
    <t>RU</t>
  </si>
  <si>
    <t>Russian Fed.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</si>
  <si>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</si>
  <si>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</si>
  <si>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</si>
  <si>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</si>
  <si>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</si>
  <si>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</si>
  <si>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</si>
  <si>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</si>
  <si>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</si>
  <si>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</si>
  <si>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</si>
  <si>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</si>
  <si>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</si>
  <si>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</si>
  <si>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SG9</t>
  </si>
  <si>
    <t>SGP (tollfree)</t>
  </si>
  <si>
    <t>SH</t>
  </si>
  <si>
    <t>Saint Helena</t>
  </si>
  <si>
    <t>SI</t>
  </si>
  <si>
    <t>Slovenia</t>
  </si>
  <si>
    <t>SJ</t>
  </si>
  <si>
    <t>Svalbard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</si>
  <si>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</si>
  <si>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</si>
  <si>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</si>
  <si>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</si>
  <si>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</si>
  <si>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</si>
  <si>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</si>
  <si>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</si>
  <si>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</si>
  <si>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</si>
  <si>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</si>
  <si>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</si>
  <si>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SS</t>
  </si>
  <si>
    <t>South Sudan</t>
  </si>
  <si>
    <t>ST</t>
  </si>
  <si>
    <t>S.Tome/Principe</t>
  </si>
  <si>
    <t>SV</t>
  </si>
  <si>
    <t>El Salvador</t>
  </si>
  <si>
    <t>SX</t>
  </si>
  <si>
    <t>Sint Maarten</t>
  </si>
  <si>
    <t>SY</t>
  </si>
  <si>
    <t>Syrian Arab Rep</t>
  </si>
  <si>
    <t>SZ</t>
  </si>
  <si>
    <t>Swaziland</t>
  </si>
  <si>
    <t>TC</t>
  </si>
  <si>
    <t>Turks/Cai. Isl.</t>
  </si>
  <si>
    <t>TD</t>
  </si>
  <si>
    <t>Chad</t>
  </si>
  <si>
    <t>TF</t>
  </si>
  <si>
    <t>French S. Terr.</t>
  </si>
  <si>
    <t>TG</t>
  </si>
  <si>
    <t>Togo</t>
  </si>
  <si>
    <t>TH</t>
  </si>
  <si>
    <t>Thailand</t>
  </si>
  <si>
    <t>TJ</t>
  </si>
  <si>
    <t>Tajikistan</t>
  </si>
  <si>
    <t>TK</t>
  </si>
  <si>
    <t>Tokelau</t>
  </si>
  <si>
    <t>TL</t>
  </si>
  <si>
    <t>Timor-Leste</t>
  </si>
  <si>
    <t>TM</t>
  </si>
  <si>
    <t>Turkmenistan</t>
  </si>
  <si>
    <t>TN</t>
  </si>
  <si>
    <t>Tunisia</t>
  </si>
  <si>
    <t>TO</t>
  </si>
  <si>
    <t>Tonga</t>
  </si>
  <si>
    <t>TP</t>
  </si>
  <si>
    <t>East Timor</t>
  </si>
  <si>
    <t>TR</t>
  </si>
  <si>
    <t>Turkey</t>
  </si>
  <si>
    <t>TT</t>
  </si>
  <si>
    <t>Trinidad/Tobago</t>
  </si>
  <si>
    <t>TV</t>
  </si>
  <si>
    <t>Tuvalu</t>
  </si>
  <si>
    <t>TW</t>
  </si>
  <si>
    <t>Taiwan</t>
  </si>
  <si>
    <t>TW9</t>
  </si>
  <si>
    <t>Taiwan(tolfree)</t>
  </si>
  <si>
    <t>TZ</t>
  </si>
  <si>
    <t>Tanzania, Rep.</t>
  </si>
  <si>
    <t>UA</t>
  </si>
  <si>
    <t>Ukraine</t>
  </si>
  <si>
    <t>UA9</t>
  </si>
  <si>
    <t>Ukraine Freep.</t>
  </si>
  <si>
    <t>UG</t>
  </si>
  <si>
    <t>Uganda</t>
  </si>
  <si>
    <t>UM</t>
  </si>
  <si>
    <t>US Minor Isl.</t>
  </si>
  <si>
    <t>US</t>
  </si>
  <si>
    <t>United States</t>
  </si>
  <si>
    <t>US9</t>
  </si>
  <si>
    <t>USA Tollfree</t>
  </si>
  <si>
    <t>UY</t>
  </si>
  <si>
    <t>Uruguay</t>
  </si>
  <si>
    <t>UY9</t>
  </si>
  <si>
    <t>UY Freeport</t>
  </si>
  <si>
    <t>UZ</t>
  </si>
  <si>
    <t>Uzbekistan</t>
  </si>
  <si>
    <t>VA</t>
  </si>
  <si>
    <t>Holy See</t>
  </si>
  <si>
    <t>VC</t>
  </si>
  <si>
    <t>St. Vincent/Gr.</t>
  </si>
  <si>
    <t>VE</t>
  </si>
  <si>
    <t>Venezuela,Bol.R</t>
  </si>
  <si>
    <t>VG</t>
  </si>
  <si>
    <t>Virgin Is. Brit</t>
  </si>
  <si>
    <t>VI</t>
  </si>
  <si>
    <t>Virgin Is. U.S.</t>
  </si>
  <si>
    <t>VN</t>
  </si>
  <si>
    <t>Viet Nam</t>
  </si>
  <si>
    <t>VU</t>
  </si>
  <si>
    <t>Vanuatu</t>
  </si>
  <si>
    <t>WF</t>
  </si>
  <si>
    <t>Wallis/Futuna</t>
  </si>
  <si>
    <t>WS</t>
  </si>
  <si>
    <t>Samoa</t>
  </si>
  <si>
    <t>XA</t>
  </si>
  <si>
    <t>Americ Southsea</t>
  </si>
  <si>
    <t>XC</t>
  </si>
  <si>
    <t>Ceuta</t>
  </si>
  <si>
    <t>XK</t>
  </si>
  <si>
    <t>Kosovo</t>
  </si>
  <si>
    <t>XL</t>
  </si>
  <si>
    <t>Melilla</t>
  </si>
  <si>
    <t>XM</t>
  </si>
  <si>
    <t>XO</t>
  </si>
  <si>
    <t>Aust.s.sea isl</t>
  </si>
  <si>
    <t>XP</t>
  </si>
  <si>
    <t>West Bank</t>
  </si>
  <si>
    <t>XS</t>
  </si>
  <si>
    <t>Serbia =&gt; RS</t>
  </si>
  <si>
    <t>XZ</t>
  </si>
  <si>
    <t>New Zeal.S.Sea</t>
  </si>
  <si>
    <t>YE</t>
  </si>
  <si>
    <t>Yemen</t>
  </si>
  <si>
    <t>YT</t>
  </si>
  <si>
    <t>Mayotte</t>
  </si>
  <si>
    <t>YU</t>
  </si>
  <si>
    <t>Yugoslavia</t>
  </si>
  <si>
    <t>ZA</t>
  </si>
  <si>
    <t>South Africa</t>
  </si>
  <si>
    <t>ZM</t>
  </si>
  <si>
    <t>Zambia</t>
  </si>
  <si>
    <t>ZW</t>
  </si>
  <si>
    <t>Zimbabwe</t>
  </si>
  <si>
    <t>略語記号の使用方法（SMBCインターネットバンキングより）</t>
    <phoneticPr fontId="12"/>
  </si>
  <si>
    <t>※</t>
    <phoneticPr fontId="12"/>
  </si>
  <si>
    <t>法人略語等は、為替記号として取り扱われます。法人略語等を用いるときは、以下のように表してください。為替記号は「( )」も含め、半角文字のみを使用します。</t>
    <phoneticPr fontId="12"/>
  </si>
  <si>
    <t>[例１]　（株）山本商事・・・・・・・・・・・・・・・・・・ｶ)ﾔﾏﾓﾄｼﾖｳｼﾞ</t>
  </si>
  <si>
    <t>[例２]　山本商事（株）・・・・・・・・・・・・・・・・・・ﾔﾏﾓﾄｼﾖｳｼﾞ(ｶ</t>
  </si>
  <si>
    <t>法人略語と営業所略語はカッコを使用し、事業略語にはカッコは使用しません。法人略語の使用は1 つの法人につき1 個とします。
ただし、法人略語、営業所略語、事業略語をそれぞれ組み合わせて併用することは可能です。</t>
  </si>
  <si>
    <t>[例]　若草火災海上保険株式会社　東京営業所・・・・・ﾜｶｸｻｶｻｲ(ｶ)ﾄｳｷﾖｳ(ｴｲ</t>
  </si>
  <si>
    <t>下記略語に()を組み合わせて使用して下さい。使用方法は上記の各[例]を参照してください。</t>
    <rPh sb="0" eb="2">
      <t>カキ</t>
    </rPh>
    <rPh sb="2" eb="4">
      <t>リャクゴ</t>
    </rPh>
    <rPh sb="8" eb="9">
      <t>ク</t>
    </rPh>
    <rPh sb="10" eb="11">
      <t>ア</t>
    </rPh>
    <rPh sb="14" eb="16">
      <t>シヨウ</t>
    </rPh>
    <rPh sb="18" eb="19">
      <t>クダ</t>
    </rPh>
    <rPh sb="22" eb="24">
      <t>シヨウ</t>
    </rPh>
    <rPh sb="24" eb="26">
      <t>ホウホウ</t>
    </rPh>
    <rPh sb="27" eb="29">
      <t>ジョウキ</t>
    </rPh>
    <rPh sb="30" eb="31">
      <t>カク</t>
    </rPh>
    <rPh sb="32" eb="33">
      <t>レイ</t>
    </rPh>
    <rPh sb="35" eb="37">
      <t>サンショウ</t>
    </rPh>
    <phoneticPr fontId="12"/>
  </si>
  <si>
    <t>下記一覧にないものは、略さずそのまま入力して下さい。</t>
    <rPh sb="0" eb="2">
      <t>カキ</t>
    </rPh>
    <rPh sb="2" eb="4">
      <t>イチラン</t>
    </rPh>
    <rPh sb="11" eb="12">
      <t>リャク</t>
    </rPh>
    <rPh sb="18" eb="20">
      <t>ニュウリョク</t>
    </rPh>
    <rPh sb="22" eb="23">
      <t>クダ</t>
    </rPh>
    <phoneticPr fontId="12"/>
  </si>
  <si>
    <t>用語</t>
  </si>
  <si>
    <t>略語</t>
  </si>
  <si>
    <t>(1)法人略語</t>
  </si>
  <si>
    <t>(2)営業所略語</t>
  </si>
  <si>
    <t>株式会社</t>
  </si>
  <si>
    <t>ｶ</t>
  </si>
  <si>
    <t>営業所</t>
  </si>
  <si>
    <t>ｴｲ</t>
  </si>
  <si>
    <t>有限会社</t>
  </si>
  <si>
    <t>ﾕ</t>
  </si>
  <si>
    <t>出張所</t>
  </si>
  <si>
    <t>ｼﾕﾂ</t>
  </si>
  <si>
    <t>合名会社</t>
  </si>
  <si>
    <t>ﾒ</t>
  </si>
  <si>
    <t>合資会社</t>
  </si>
  <si>
    <t>ｼ</t>
  </si>
  <si>
    <t>(3)事業略語</t>
  </si>
  <si>
    <t>合同会社</t>
  </si>
  <si>
    <t>ﾄﾞ</t>
  </si>
  <si>
    <t>連合会</t>
  </si>
  <si>
    <t>ﾚﾝ</t>
  </si>
  <si>
    <t>相互会社</t>
  </si>
  <si>
    <t>ｿ</t>
  </si>
  <si>
    <t>共済組合</t>
  </si>
  <si>
    <t>ｷﾖｳｻｲ</t>
  </si>
  <si>
    <t>医療法人</t>
  </si>
  <si>
    <t>ｲ</t>
  </si>
  <si>
    <t>協同組合</t>
  </si>
  <si>
    <t>ｷﾖｳｸﾐ</t>
  </si>
  <si>
    <t>社会医療法人</t>
  </si>
  <si>
    <t>生命保険</t>
  </si>
  <si>
    <t>ｾｲﾒｲ</t>
  </si>
  <si>
    <t>医療法人社団</t>
  </si>
  <si>
    <t>海上火災保険</t>
  </si>
  <si>
    <t>ｶｲｼﾞﾖｳ</t>
  </si>
  <si>
    <t>医療法人財団</t>
  </si>
  <si>
    <t>火災海上保険</t>
  </si>
  <si>
    <t>ｶｻｲ</t>
  </si>
  <si>
    <t>財団法人</t>
  </si>
  <si>
    <t>ｻﾞｲ</t>
  </si>
  <si>
    <t>健康保険組合</t>
  </si>
  <si>
    <t>ｹﾝﾎﾟ</t>
  </si>
  <si>
    <t>一般財団法人</t>
  </si>
  <si>
    <t>国民健康保険組合</t>
  </si>
  <si>
    <t>ｺｸﾎ</t>
  </si>
  <si>
    <t>公益財団法人</t>
  </si>
  <si>
    <t>国民健康保険組合連合会</t>
  </si>
  <si>
    <t>ｺｸﾎﾚﾝ</t>
  </si>
  <si>
    <t>社団法人</t>
  </si>
  <si>
    <t>ｼﾔ</t>
  </si>
  <si>
    <t>社会保険診療報酬支払基金</t>
  </si>
  <si>
    <t>ｼﾔﾎ</t>
  </si>
  <si>
    <t>一般社団法人</t>
  </si>
  <si>
    <t>厚生年金基金</t>
  </si>
  <si>
    <t>ｺｳﾈﾝ</t>
  </si>
  <si>
    <t>公益社団法人</t>
  </si>
  <si>
    <t>従業員組合</t>
  </si>
  <si>
    <t>ｼﾞﾕｳｸﾐ</t>
  </si>
  <si>
    <t>宗教法人</t>
  </si>
  <si>
    <t>ｼﾕｳ</t>
  </si>
  <si>
    <t>労働組合</t>
  </si>
  <si>
    <t>ﾛｳｸﾐ</t>
  </si>
  <si>
    <t>学校法人</t>
  </si>
  <si>
    <t>ｶﾞｸ</t>
  </si>
  <si>
    <t>生活協同組合</t>
  </si>
  <si>
    <t>ｾｲｷﾖｳ</t>
  </si>
  <si>
    <t>社会福祉法人</t>
  </si>
  <si>
    <t>ﾌｸ</t>
  </si>
  <si>
    <t>食糧販売協同組合</t>
  </si>
  <si>
    <t>ｼﾖｸﾊﾝｷﾖｳ</t>
  </si>
  <si>
    <t>更生保護法人</t>
  </si>
  <si>
    <t>ﾎｺﾞ</t>
  </si>
  <si>
    <t>農業協同組合連合会</t>
  </si>
  <si>
    <t>ﾉｳｷﾖｳﾚﾝ</t>
  </si>
  <si>
    <t>特定非営利活動法人</t>
  </si>
  <si>
    <t>ﾄｸﾋ</t>
  </si>
  <si>
    <t>経済農業協同組合連合会</t>
  </si>
  <si>
    <t>ｹｲｻﾞｲﾚﾝ</t>
  </si>
  <si>
    <t>独立行政法人</t>
  </si>
  <si>
    <t>ﾄﾞｸ</t>
  </si>
  <si>
    <t>共済農業協同組合連合会</t>
  </si>
  <si>
    <t>ｷﾖｳｻｲﾚﾝ</t>
  </si>
  <si>
    <t>地方独立行政法人</t>
    <phoneticPr fontId="9"/>
  </si>
  <si>
    <t>ﾁﾄﾞｸ</t>
  </si>
  <si>
    <t>国家公務員共済組合連合会</t>
  </si>
  <si>
    <t>ｺｸｷﾖｳﾚﾝ</t>
  </si>
  <si>
    <t>有限責任中間法人</t>
  </si>
  <si>
    <t>ﾁﾕｳ</t>
  </si>
  <si>
    <t>漁業協同組合</t>
  </si>
  <si>
    <t>ｷﾞﾖｷﾖｳ</t>
  </si>
  <si>
    <t>無限責任中間法人</t>
  </si>
  <si>
    <t>漁業協同組合連合会</t>
  </si>
  <si>
    <t>ｷﾞﾖﾚﾝ</t>
  </si>
  <si>
    <t>弁護士法人</t>
  </si>
  <si>
    <t>ﾍﾞﾝ</t>
  </si>
  <si>
    <t>公共職業安定所</t>
  </si>
  <si>
    <t>ｼﾖｸｱﾝ</t>
  </si>
  <si>
    <t>行政書士法人</t>
  </si>
  <si>
    <t>ｷﾞﾖ</t>
  </si>
  <si>
    <t>社会福祉協議会</t>
  </si>
  <si>
    <t>ｼﾔｷﾖｳ</t>
  </si>
  <si>
    <t>司法書士法人</t>
  </si>
  <si>
    <t>ｼﾎｳ</t>
  </si>
  <si>
    <t>特別養護老人ホーム</t>
  </si>
  <si>
    <t>ﾄｸﾖｳ</t>
  </si>
  <si>
    <t>税理士法人</t>
  </si>
  <si>
    <t>ｾﾞｲ</t>
  </si>
  <si>
    <t>有限責任事業組合</t>
  </si>
  <si>
    <t>ﾕｳｸﾐ</t>
  </si>
  <si>
    <t>社会保険労務士法人</t>
  </si>
  <si>
    <t>ﾛｳﾑ</t>
  </si>
  <si>
    <t>国立大学法人</t>
  </si>
  <si>
    <t>ﾀﾞｲ</t>
  </si>
  <si>
    <t>公立大学法人</t>
  </si>
  <si>
    <t>農事組合法人</t>
  </si>
  <si>
    <t>ﾉｳ</t>
  </si>
  <si>
    <t>管理組合法人</t>
  </si>
  <si>
    <t>ｶﾝﾘ</t>
  </si>
  <si>
    <t>中期目標管理法人</t>
    <phoneticPr fontId="12"/>
  </si>
  <si>
    <t>ﾓｸ</t>
    <phoneticPr fontId="12"/>
  </si>
  <si>
    <t>国立研究開発法人</t>
    <phoneticPr fontId="12"/>
  </si>
  <si>
    <t>ｹﾝ</t>
    <phoneticPr fontId="12"/>
  </si>
  <si>
    <t>行政執行法人</t>
    <phoneticPr fontId="12"/>
  </si>
  <si>
    <t>ｼﾂ</t>
    <phoneticPr fontId="12"/>
  </si>
  <si>
    <t>法人(格)Vendor の口座名義登録・変更に関する運用について</t>
    <phoneticPr fontId="81"/>
  </si>
  <si>
    <t>銀行口座の口座名義の登録の際、下記のパターンがあるかと思います。</t>
    <rPh sb="5" eb="7">
      <t>コウザ</t>
    </rPh>
    <rPh sb="7" eb="9">
      <t>メイギ</t>
    </rPh>
    <rPh sb="15" eb="17">
      <t>カキ</t>
    </rPh>
    <rPh sb="27" eb="28">
      <t>オモ</t>
    </rPh>
    <phoneticPr fontId="81"/>
  </si>
  <si>
    <t>法人名</t>
    <rPh sb="0" eb="2">
      <t>ホウジン</t>
    </rPh>
    <rPh sb="2" eb="3">
      <t>メイ</t>
    </rPh>
    <phoneticPr fontId="81"/>
  </si>
  <si>
    <t>法人名以外</t>
    <rPh sb="0" eb="2">
      <t>ホウジン</t>
    </rPh>
    <rPh sb="2" eb="3">
      <t>メイ</t>
    </rPh>
    <rPh sb="3" eb="5">
      <t>イガイ</t>
    </rPh>
    <phoneticPr fontId="81"/>
  </si>
  <si>
    <t>役職名</t>
    <rPh sb="0" eb="3">
      <t>ヤクショクメイ</t>
    </rPh>
    <phoneticPr fontId="81"/>
  </si>
  <si>
    <t>個人名</t>
    <rPh sb="0" eb="3">
      <t>コジンメイ</t>
    </rPh>
    <phoneticPr fontId="81"/>
  </si>
  <si>
    <t>医療法人○○会</t>
    <phoneticPr fontId="81"/>
  </si>
  <si>
    <t>△△病院</t>
    <phoneticPr fontId="81"/>
  </si>
  <si>
    <t>院長</t>
    <phoneticPr fontId="81"/>
  </si>
  <si>
    <t>×× ×男</t>
    <phoneticPr fontId="81"/>
  </si>
  <si>
    <t>学校法人○○大学</t>
    <rPh sb="0" eb="2">
      <t>ガッコウ</t>
    </rPh>
    <rPh sb="2" eb="4">
      <t>ホウジン</t>
    </rPh>
    <rPh sb="6" eb="8">
      <t>ダイガク</t>
    </rPh>
    <phoneticPr fontId="81"/>
  </si>
  <si>
    <t>△△センター</t>
    <phoneticPr fontId="81"/>
  </si>
  <si>
    <t>理事長</t>
    <rPh sb="0" eb="3">
      <t>リジチョウ</t>
    </rPh>
    <phoneticPr fontId="81"/>
  </si>
  <si>
    <t>×× ×子</t>
    <rPh sb="4" eb="5">
      <t>コ</t>
    </rPh>
    <phoneticPr fontId="81"/>
  </si>
  <si>
    <t>株式会社○○</t>
    <rPh sb="0" eb="4">
      <t>カブシキガイシャ</t>
    </rPh>
    <phoneticPr fontId="81"/>
  </si>
  <si>
    <t>△△支店</t>
    <rPh sb="2" eb="4">
      <t>シテン</t>
    </rPh>
    <phoneticPr fontId="81"/>
  </si>
  <si>
    <t>代表取締役社長</t>
    <rPh sb="0" eb="2">
      <t>ダイヒョウ</t>
    </rPh>
    <rPh sb="2" eb="5">
      <t>トリシマリヤク</t>
    </rPh>
    <rPh sb="5" eb="7">
      <t>シャチョウ</t>
    </rPh>
    <phoneticPr fontId="81"/>
  </si>
  <si>
    <t>A</t>
  </si>
  <si>
    <t>B</t>
  </si>
  <si>
    <t>C</t>
  </si>
  <si>
    <t>D</t>
  </si>
  <si>
    <t>条件</t>
    <rPh sb="0" eb="2">
      <t>ジョウケン</t>
    </rPh>
    <phoneticPr fontId="81"/>
  </si>
  <si>
    <t>省略</t>
    <rPh sb="0" eb="2">
      <t>ショウリャク</t>
    </rPh>
    <phoneticPr fontId="81"/>
  </si>
  <si>
    <t>特記</t>
    <rPh sb="0" eb="2">
      <t>トッキ</t>
    </rPh>
    <phoneticPr fontId="81"/>
  </si>
  <si>
    <t>パターン１</t>
    <phoneticPr fontId="81"/>
  </si>
  <si>
    <t>口座名義が Aのみ</t>
    <phoneticPr fontId="81"/>
  </si>
  <si>
    <t>⇒省略しない。</t>
    <rPh sb="1" eb="3">
      <t>ショウリャク</t>
    </rPh>
    <phoneticPr fontId="81"/>
  </si>
  <si>
    <t>そのまま掲載でOKです。</t>
    <rPh sb="4" eb="6">
      <t>ケイサイ</t>
    </rPh>
    <phoneticPr fontId="81"/>
  </si>
  <si>
    <t>パターン２</t>
  </si>
  <si>
    <t>口座名義が Bのみ</t>
  </si>
  <si>
    <t>パターン３</t>
  </si>
  <si>
    <t>口座名義が Dのみ</t>
  </si>
  <si>
    <t>パターン４</t>
  </si>
  <si>
    <t>口座名義が A+B</t>
    <phoneticPr fontId="81"/>
  </si>
  <si>
    <t>パターン５</t>
  </si>
  <si>
    <t>口座名義が A＋B＋C+D</t>
  </si>
  <si>
    <t>⇒C＋Dを省略できる。</t>
    <rPh sb="5" eb="7">
      <t>ショウリャク</t>
    </rPh>
    <phoneticPr fontId="81"/>
  </si>
  <si>
    <t>口座名義にAの省略語が入っているからC＆Dは省略OKです。</t>
    <rPh sb="0" eb="2">
      <t>コウザ</t>
    </rPh>
    <rPh sb="2" eb="4">
      <t>メイギ</t>
    </rPh>
    <rPh sb="7" eb="9">
      <t>ショウリャク</t>
    </rPh>
    <rPh sb="9" eb="10">
      <t>ゴ</t>
    </rPh>
    <rPh sb="11" eb="12">
      <t>ハイ</t>
    </rPh>
    <rPh sb="22" eb="24">
      <t>ショウリャク</t>
    </rPh>
    <phoneticPr fontId="81"/>
  </si>
  <si>
    <t>パターン６</t>
  </si>
  <si>
    <t>口座名義が A＋B＋D</t>
  </si>
  <si>
    <t>⇒Dを省略できる。</t>
    <rPh sb="3" eb="5">
      <t>ショウリャク</t>
    </rPh>
    <phoneticPr fontId="81"/>
  </si>
  <si>
    <t>パターン７</t>
  </si>
  <si>
    <t>口座名義が A＋C+D</t>
  </si>
  <si>
    <t>パターン８</t>
  </si>
  <si>
    <t>口座名義が A+D</t>
  </si>
  <si>
    <t>パターン９</t>
  </si>
  <si>
    <t>口座名義が B+C+D</t>
  </si>
  <si>
    <t>⇒C＋Dを省略できない。</t>
    <rPh sb="5" eb="7">
      <t>ショウリャク</t>
    </rPh>
    <phoneticPr fontId="81"/>
  </si>
  <si>
    <t>口座名義に省略語が入っていないのでC&amp;Dの省略NGです。</t>
    <rPh sb="21" eb="23">
      <t>ショウリャク</t>
    </rPh>
    <phoneticPr fontId="81"/>
  </si>
  <si>
    <t>パターン１０</t>
  </si>
  <si>
    <t>口座名義が B+C</t>
  </si>
  <si>
    <t>⇒Cを省略できない。</t>
    <rPh sb="3" eb="5">
      <t>ショウリャク</t>
    </rPh>
    <phoneticPr fontId="81"/>
  </si>
  <si>
    <t>パターン１１</t>
  </si>
  <si>
    <t>口座名義が B+D</t>
    <phoneticPr fontId="81"/>
  </si>
  <si>
    <t>⇒Dを省略できない。</t>
    <rPh sb="3" eb="5">
      <t>ショウリャク</t>
    </rPh>
    <phoneticPr fontId="81"/>
  </si>
  <si>
    <t>パターン１２</t>
  </si>
  <si>
    <t>口座名義が『△△農業協同組合』+C+D</t>
    <rPh sb="8" eb="10">
      <t>ノウギョウ</t>
    </rPh>
    <rPh sb="10" eb="12">
      <t>キョウドウ</t>
    </rPh>
    <rPh sb="12" eb="14">
      <t>クミアイ</t>
    </rPh>
    <phoneticPr fontId="81"/>
  </si>
  <si>
    <t>⇒C＆Dを省略できる。
（特殊なパターンです）</t>
    <rPh sb="5" eb="7">
      <t>ショウリャク</t>
    </rPh>
    <rPh sb="13" eb="15">
      <t>トクシュ</t>
    </rPh>
    <phoneticPr fontId="81"/>
  </si>
  <si>
    <t>詳細はこちらの法人リストを参照</t>
    <rPh sb="7" eb="9">
      <t>ホウジン</t>
    </rPh>
    <rPh sb="13" eb="15">
      <t>サンショウ</t>
    </rPh>
    <phoneticPr fontId="81"/>
  </si>
  <si>
    <t>パターン１３</t>
  </si>
  <si>
    <t>口座名義が『△△赤十字病院』+C+D</t>
    <rPh sb="8" eb="11">
      <t>セキジュウジ</t>
    </rPh>
    <rPh sb="11" eb="13">
      <t>ビョウイン</t>
    </rPh>
    <phoneticPr fontId="81"/>
  </si>
  <si>
    <t>使用方法口座名義使用可能・不可文字（SMBCより）</t>
    <rPh sb="4" eb="6">
      <t>コウザ</t>
    </rPh>
    <rPh sb="6" eb="8">
      <t>メイギ</t>
    </rPh>
    <rPh sb="8" eb="10">
      <t>シヨウ</t>
    </rPh>
    <rPh sb="10" eb="12">
      <t>カノウ</t>
    </rPh>
    <rPh sb="13" eb="15">
      <t>フカ</t>
    </rPh>
    <rPh sb="15" eb="17">
      <t>モジ</t>
    </rPh>
    <phoneticPr fontId="72"/>
  </si>
  <si>
    <t>国内送金</t>
    <rPh sb="0" eb="2">
      <t>コクナイ</t>
    </rPh>
    <rPh sb="2" eb="4">
      <t>ソウキン</t>
    </rPh>
    <phoneticPr fontId="72"/>
  </si>
  <si>
    <t>*使用可能文字</t>
    <rPh sb="1" eb="3">
      <t>シヨウ</t>
    </rPh>
    <rPh sb="3" eb="5">
      <t>カノウ</t>
    </rPh>
    <rPh sb="5" eb="7">
      <t>モジ</t>
    </rPh>
    <phoneticPr fontId="72"/>
  </si>
  <si>
    <t>*使用不可文字</t>
    <rPh sb="1" eb="3">
      <t>シヨウ</t>
    </rPh>
    <rPh sb="3" eb="5">
      <t>フカ</t>
    </rPh>
    <rPh sb="5" eb="7">
      <t>モジ</t>
    </rPh>
    <phoneticPr fontId="72"/>
  </si>
  <si>
    <t>海外送金</t>
    <rPh sb="0" eb="2">
      <t>カイガイ</t>
    </rPh>
    <rPh sb="2" eb="4">
      <t>ソウキン</t>
    </rPh>
    <phoneticPr fontId="72"/>
  </si>
  <si>
    <t>*使用可能文字</t>
    <phoneticPr fontId="72"/>
  </si>
  <si>
    <t>SC要求</t>
    <phoneticPr fontId="9"/>
  </si>
  <si>
    <t>ｰ</t>
    <phoneticPr fontId="9"/>
  </si>
  <si>
    <t>日语半角长音</t>
    <phoneticPr fontId="9"/>
  </si>
  <si>
    <t>变换后</t>
    <phoneticPr fontId="9"/>
  </si>
  <si>
    <t>-</t>
    <phoneticPr fontId="9"/>
  </si>
  <si>
    <t>Code</t>
  </si>
  <si>
    <t>Description</t>
  </si>
  <si>
    <t>Rate</t>
  </si>
  <si>
    <t>WT 20.42% Purch. - Dividends Paid</t>
  </si>
  <si>
    <t>配当</t>
  </si>
  <si>
    <t>WT 10.21/20.42% Purch - Non Company - Local</t>
  </si>
  <si>
    <t>居住者</t>
  </si>
  <si>
    <t>10.21% for amount &lt;= 1,000,000</t>
  </si>
  <si>
    <t>20.42% for amount &gt; 1,000,000</t>
  </si>
  <si>
    <t>WT 20.42% Purch - Non Company - Foreign</t>
  </si>
  <si>
    <t>非居住者</t>
  </si>
  <si>
    <t>WT 10% Purch - Foreign Company (DTC)</t>
  </si>
  <si>
    <t>外国会社（免減措置）</t>
  </si>
  <si>
    <t>WT 20.42% Purch - Foreign Company (w/o DTC)</t>
  </si>
  <si>
    <t>外国会社（免減措置なし）</t>
  </si>
  <si>
    <t>WT 10% Purch - Royalties Paid (DTC)</t>
  </si>
  <si>
    <t>外国使用料（免減措置）</t>
  </si>
  <si>
    <t>WT 20.42% Purch - Royalties Paid (w/o DTC)</t>
  </si>
  <si>
    <t>外国使用料（免減措置なし）</t>
  </si>
  <si>
    <t>WT 10.21% Purch - Judicial Scrivene - Local</t>
  </si>
  <si>
    <t>司法書士</t>
  </si>
  <si>
    <t>WT 6.126% Purch. - Non Company - Local</t>
  </si>
  <si>
    <t>産業医</t>
  </si>
  <si>
    <t>WT 10.21/20.42% Purch - Consuting of Lawyer</t>
  </si>
  <si>
    <t>弁護士</t>
  </si>
  <si>
    <t>,</t>
    <phoneticPr fontId="9"/>
  </si>
  <si>
    <t xml:space="preserve"> </t>
    <phoneticPr fontId="9"/>
  </si>
  <si>
    <t>\</t>
    <phoneticPr fontId="9"/>
  </si>
  <si>
    <t>プルダウンで選択可能</t>
    <phoneticPr fontId="9"/>
  </si>
  <si>
    <t>/</t>
    <phoneticPr fontId="9"/>
  </si>
  <si>
    <t>入力要フィールド</t>
    <phoneticPr fontId="9"/>
  </si>
  <si>
    <t>｢</t>
    <phoneticPr fontId="9"/>
  </si>
  <si>
    <t>入力不要</t>
    <rPh sb="0" eb="4">
      <t>ニュウリョクフヨウ</t>
    </rPh>
    <phoneticPr fontId="9"/>
  </si>
  <si>
    <t>｣</t>
    <phoneticPr fontId="9"/>
  </si>
  <si>
    <t>･</t>
    <phoneticPr fontId="9"/>
  </si>
  <si>
    <t>!</t>
    <phoneticPr fontId="9"/>
  </si>
  <si>
    <t>#</t>
    <phoneticPr fontId="9"/>
  </si>
  <si>
    <t>$</t>
    <phoneticPr fontId="9"/>
  </si>
  <si>
    <t>%</t>
    <phoneticPr fontId="9"/>
  </si>
  <si>
    <t>&amp;</t>
    <phoneticPr fontId="9"/>
  </si>
  <si>
    <t>'</t>
    <phoneticPr fontId="9"/>
  </si>
  <si>
    <t>*</t>
    <phoneticPr fontId="9"/>
  </si>
  <si>
    <t>+</t>
    <phoneticPr fontId="9"/>
  </si>
  <si>
    <t>:</t>
    <phoneticPr fontId="9"/>
  </si>
  <si>
    <t>;</t>
    <phoneticPr fontId="9"/>
  </si>
  <si>
    <t>&lt;</t>
    <phoneticPr fontId="9"/>
  </si>
  <si>
    <t>=</t>
    <phoneticPr fontId="9"/>
  </si>
  <si>
    <t>&gt;</t>
    <phoneticPr fontId="9"/>
  </si>
  <si>
    <t>?</t>
    <phoneticPr fontId="9"/>
  </si>
  <si>
    <t>[</t>
    <phoneticPr fontId="9"/>
  </si>
  <si>
    <t>]</t>
    <phoneticPr fontId="9"/>
  </si>
  <si>
    <t>^</t>
    <phoneticPr fontId="9"/>
  </si>
  <si>
    <t>`</t>
    <phoneticPr fontId="9"/>
  </si>
  <si>
    <t>{</t>
    <phoneticPr fontId="9"/>
  </si>
  <si>
    <t>|</t>
    <phoneticPr fontId="9"/>
  </si>
  <si>
    <t>}</t>
    <phoneticPr fontId="9"/>
  </si>
  <si>
    <t>~</t>
    <phoneticPr fontId="9"/>
  </si>
  <si>
    <t>｡</t>
    <phoneticPr fontId="9"/>
  </si>
  <si>
    <t>､</t>
    <phoneticPr fontId="9"/>
  </si>
  <si>
    <t>"</t>
    <phoneticPr fontId="9"/>
  </si>
  <si>
    <t>@</t>
    <phoneticPr fontId="9"/>
  </si>
  <si>
    <t>ｦ</t>
    <phoneticPr fontId="9"/>
  </si>
  <si>
    <t>ｵ</t>
    <phoneticPr fontId="9"/>
  </si>
  <si>
    <t>ｧ</t>
    <phoneticPr fontId="9"/>
  </si>
  <si>
    <t>ｱ</t>
    <phoneticPr fontId="9"/>
  </si>
  <si>
    <t>ｨ</t>
    <phoneticPr fontId="9"/>
  </si>
  <si>
    <t>ｲ</t>
    <phoneticPr fontId="9"/>
  </si>
  <si>
    <t>ｩ</t>
    <phoneticPr fontId="9"/>
  </si>
  <si>
    <t>ｳ</t>
    <phoneticPr fontId="9"/>
  </si>
  <si>
    <t>ｪ</t>
    <phoneticPr fontId="9"/>
  </si>
  <si>
    <t>ｴ</t>
    <phoneticPr fontId="9"/>
  </si>
  <si>
    <t>ｫ</t>
    <phoneticPr fontId="9"/>
  </si>
  <si>
    <t>ｯ</t>
    <phoneticPr fontId="9"/>
  </si>
  <si>
    <t>ﾂ</t>
    <phoneticPr fontId="9"/>
  </si>
  <si>
    <t>ｬ</t>
    <phoneticPr fontId="9"/>
  </si>
  <si>
    <t>ﾔ</t>
    <phoneticPr fontId="9"/>
  </si>
  <si>
    <t>ｭ</t>
    <phoneticPr fontId="9"/>
  </si>
  <si>
    <t>ﾕ</t>
    <phoneticPr fontId="9"/>
  </si>
  <si>
    <t>ｮ</t>
    <phoneticPr fontId="9"/>
  </si>
  <si>
    <t>ﾖ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</si>
</sst>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"/>
    <numFmt numFmtId="165" formatCode="0_);[Red]\(0\)"/>
  </numFmts>
  <fonts count="99">
    <font>
      <sz val="10"/>
      <name val="Arial"/>
      <family val="2"/>
    </font>
    <font>
      <sz val="11"/>
      <color theme="1"/>
      <name val="Arial"/>
      <family val="2"/>
      <charset val="128"/>
    </font>
    <font>
      <sz val="11"/>
      <color theme="1"/>
      <name val="Arial"/>
      <family val="2"/>
      <charset val="128"/>
    </font>
    <font>
      <sz val="11"/>
      <color theme="1"/>
      <name val="Arial"/>
      <family val="2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Meiryo UI"/>
      <family val="3"/>
      <charset val="128"/>
    </font>
    <font>
      <b/>
      <sz val="10"/>
      <color indexed="57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color indexed="10"/>
      <name val="Meiryo UI"/>
      <family val="3"/>
      <charset val="128"/>
    </font>
    <font>
      <b/>
      <sz val="14"/>
      <color indexed="12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55"/>
      <name val="Meiryo UI"/>
      <family val="3"/>
      <charset val="128"/>
    </font>
    <font>
      <sz val="10"/>
      <color indexed="8"/>
      <name val="Meiryo UI"/>
      <family val="3"/>
      <charset val="128"/>
    </font>
    <font>
      <sz val="11"/>
      <name val="Meiryo UI"/>
      <family val="3"/>
      <charset val="128"/>
    </font>
    <font>
      <b/>
      <u/>
      <sz val="12"/>
      <name val="Meiryo UI"/>
      <family val="3"/>
      <charset val="128"/>
    </font>
    <font>
      <sz val="11"/>
      <color theme="1"/>
      <name val="Arial"/>
      <family val="2"/>
      <charset val="128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62"/>
      <name val="Arial"/>
      <family val="2"/>
    </font>
    <font>
      <sz val="11"/>
      <color indexed="52"/>
      <name val="Arial"/>
      <family val="2"/>
    </font>
    <font>
      <sz val="11"/>
      <color indexed="60"/>
      <name val="Arial"/>
      <family val="2"/>
    </font>
    <font>
      <b/>
      <sz val="11"/>
      <color indexed="63"/>
      <name val="Arial"/>
      <family val="2"/>
    </font>
    <font>
      <b/>
      <sz val="12"/>
      <color indexed="9"/>
      <name val="Tahoma"/>
      <family val="2"/>
    </font>
    <font>
      <b/>
      <i/>
      <sz val="12"/>
      <color indexed="8"/>
      <name val="Arial"/>
      <family val="2"/>
    </font>
    <font>
      <sz val="11"/>
      <color indexed="18"/>
      <name val="Tahoma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18"/>
      <name val="Tahoma"/>
      <family val="2"/>
    </font>
    <font>
      <i/>
      <sz val="12"/>
      <color indexed="8"/>
      <name val="Arial"/>
      <family val="2"/>
    </font>
    <font>
      <sz val="12"/>
      <color indexed="18"/>
      <name val="Arial"/>
      <family val="2"/>
    </font>
    <font>
      <sz val="12"/>
      <color indexed="18"/>
      <name val="Tahoma"/>
      <family val="2"/>
    </font>
    <font>
      <sz val="19"/>
      <color indexed="18"/>
      <name val="Tahoma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sz val="11"/>
      <color theme="1"/>
      <name val="Arial"/>
      <family val="2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  <font>
      <b/>
      <sz val="11.95"/>
      <color rgb="FF00660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0"/>
      <color theme="3"/>
      <name val="Meiryo UI"/>
      <family val="3"/>
      <charset val="128"/>
    </font>
    <font>
      <b/>
      <sz val="10"/>
      <color theme="3"/>
      <name val="Meiryo UI"/>
      <family val="3"/>
      <charset val="128"/>
    </font>
    <font>
      <sz val="10"/>
      <color rgb="FFFF0000"/>
      <name val="Meiryo UI"/>
      <family val="3"/>
      <charset val="128"/>
    </font>
    <font>
      <u/>
      <sz val="10"/>
      <color theme="10"/>
      <name val="Arial"/>
      <family val="2"/>
    </font>
    <font>
      <b/>
      <sz val="18"/>
      <color theme="0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0"/>
      <name val="Calibri"/>
      <family val="3"/>
      <charset val="128"/>
      <scheme val="minor"/>
    </font>
    <font>
      <b/>
      <sz val="14"/>
      <color indexed="10"/>
      <name val="Calibri"/>
      <family val="3"/>
      <charset val="128"/>
      <scheme val="minor"/>
    </font>
    <font>
      <b/>
      <sz val="18"/>
      <color theme="0"/>
      <name val="Calibri"/>
      <family val="3"/>
      <charset val="128"/>
      <scheme val="minor"/>
    </font>
    <font>
      <b/>
      <sz val="12"/>
      <name val="Calibri"/>
      <family val="3"/>
      <charset val="128"/>
      <scheme val="minor"/>
    </font>
    <font>
      <sz val="10"/>
      <color theme="1"/>
      <name val="Meiryo UI"/>
      <family val="2"/>
      <charset val="128"/>
    </font>
    <font>
      <b/>
      <sz val="14"/>
      <color theme="6" tint="-0.499984740745262"/>
      <name val="Meiryo UI"/>
      <family val="3"/>
      <charset val="128"/>
    </font>
    <font>
      <sz val="6"/>
      <name val="Meiryo UI"/>
      <family val="2"/>
      <charset val="128"/>
    </font>
    <font>
      <sz val="14"/>
      <color theme="1"/>
      <name val="Meiryo UI"/>
      <family val="2"/>
      <charset val="128"/>
    </font>
    <font>
      <sz val="10"/>
      <color rgb="FF0070C0"/>
      <name val="Meiryo UI"/>
      <family val="3"/>
      <charset val="128"/>
    </font>
    <font>
      <sz val="11"/>
      <color theme="0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0"/>
      <name val="微软雅黑"/>
      <family val="3"/>
      <charset val="134"/>
    </font>
    <font>
      <sz val="10"/>
      <color rgb="FFFF0000"/>
      <name val="Meiryo UI"/>
      <family val="2"/>
      <charset val="128"/>
    </font>
    <font>
      <sz val="26"/>
      <color theme="1"/>
      <name val="Calibri"/>
      <family val="2"/>
      <charset val="128"/>
      <scheme val="minor"/>
    </font>
    <font>
      <sz val="6"/>
      <name val="HGGothicE"/>
      <family val="3"/>
      <charset val="128"/>
    </font>
    <font>
      <sz val="6"/>
      <name val="Calibri"/>
      <family val="2"/>
      <charset val="128"/>
      <scheme val="minor"/>
    </font>
    <font>
      <sz val="11"/>
      <color theme="0"/>
      <name val="Calibri"/>
      <family val="3"/>
      <charset val="128"/>
      <scheme val="minor"/>
    </font>
    <font>
      <u/>
      <sz val="11"/>
      <color rgb="FF000000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u/>
      <sz val="11"/>
      <color theme="10"/>
      <name val="Calibri"/>
      <family val="2"/>
      <charset val="128"/>
      <scheme val="minor"/>
    </font>
    <font>
      <b/>
      <sz val="10"/>
      <color rgb="FFFF0000"/>
      <name val="Meiryo UI"/>
      <family val="2"/>
      <charset val="128"/>
    </font>
    <font>
      <sz val="10"/>
      <color theme="4" tint="-0.249977111117893"/>
      <name val="Meiryo UI"/>
      <family val="3"/>
      <charset val="128"/>
    </font>
    <font>
      <sz val="10"/>
      <color rgb="FF000000"/>
      <name val="Calibri"/>
      <family val="2"/>
    </font>
    <font>
      <sz val="10"/>
      <color rgb="FF000000"/>
      <name val="PMingLiU"/>
      <family val="1"/>
      <charset val="136"/>
    </font>
    <font>
      <sz val="10"/>
      <color rgb="FF000000"/>
      <name val="MS PGothic"/>
      <family val="2"/>
      <charset val="128"/>
    </font>
    <font>
      <sz val="10"/>
      <color theme="1"/>
      <name val="Calibri"/>
      <family val="2"/>
    </font>
    <font>
      <b/>
      <u/>
      <sz val="12"/>
      <name val="Microsoft YaHei"/>
      <family val="3"/>
      <charset val="134"/>
    </font>
    <font>
      <sz val="10"/>
      <color theme="1"/>
      <name val="Microsoft YaHei"/>
      <family val="2"/>
      <charset val="134"/>
    </font>
    <font>
      <sz val="10"/>
      <color theme="1"/>
      <name val="Meiryo UI"/>
      <family val="2"/>
    </font>
    <font>
      <b/>
      <sz val="11"/>
      <color theme="0"/>
      <name val="Microsoft YaHei"/>
      <family val="3"/>
      <charset val="134"/>
    </font>
    <font>
      <u/>
      <sz val="10"/>
      <color rgb="FFFF0000"/>
      <name val="Meiryo UI"/>
      <family val="3"/>
      <charset val="128"/>
    </font>
    <font>
      <u/>
      <sz val="10"/>
      <color rgb="FFFF0000"/>
      <name val="Microsoft YaHei"/>
      <family val="3"/>
      <charset val="134"/>
    </font>
  </fonts>
  <fills count="6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5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DFDB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889977"/>
      </left>
      <right style="medium">
        <color rgb="FF889977"/>
      </right>
      <top style="medium">
        <color rgb="FF889977"/>
      </top>
      <bottom style="medium">
        <color rgb="FF889977"/>
      </bottom>
      <diagonal/>
    </border>
    <border>
      <left style="medium">
        <color rgb="FF889977"/>
      </left>
      <right style="medium">
        <color rgb="FF889977"/>
      </right>
      <top style="medium">
        <color rgb="FF889977"/>
      </top>
      <bottom/>
      <diagonal/>
    </border>
    <border>
      <left style="medium">
        <color rgb="FF889977"/>
      </left>
      <right style="medium">
        <color rgb="FF889977"/>
      </right>
      <top/>
      <bottom/>
      <diagonal/>
    </border>
    <border>
      <left style="medium">
        <color rgb="FF889977"/>
      </left>
      <right style="medium">
        <color rgb="FF889977"/>
      </right>
      <top/>
      <bottom style="medium">
        <color rgb="FF8899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0">
    <xf numFmtId="0" fontId="0" fillId="0" borderId="0"/>
    <xf numFmtId="0" fontId="5" fillId="0" borderId="0"/>
    <xf numFmtId="0" fontId="6" fillId="0" borderId="0"/>
    <xf numFmtId="0" fontId="24" fillId="0" borderId="0">
      <alignment vertical="center"/>
    </xf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9" borderId="0" applyNumberFormat="0" applyBorder="0" applyAlignment="0" applyProtection="0"/>
    <xf numFmtId="0" fontId="27" fillId="13" borderId="0" applyNumberFormat="0" applyBorder="0" applyAlignment="0" applyProtection="0"/>
    <xf numFmtId="0" fontId="28" fillId="30" borderId="4" applyNumberFormat="0" applyAlignment="0" applyProtection="0"/>
    <xf numFmtId="0" fontId="29" fillId="31" borderId="5" applyNumberFormat="0" applyAlignment="0" applyProtection="0"/>
    <xf numFmtId="0" fontId="30" fillId="0" borderId="0" applyNumberFormat="0" applyFill="0" applyBorder="0" applyAlignment="0" applyProtection="0"/>
    <xf numFmtId="0" fontId="31" fillId="14" borderId="0" applyNumberFormat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17" borderId="4" applyNumberFormat="0" applyAlignment="0" applyProtection="0"/>
    <xf numFmtId="0" fontId="36" fillId="0" borderId="9" applyNumberFormat="0" applyFill="0" applyAlignment="0" applyProtection="0"/>
    <xf numFmtId="0" fontId="37" fillId="32" borderId="0" applyNumberFormat="0" applyBorder="0" applyAlignment="0" applyProtection="0"/>
    <xf numFmtId="0" fontId="25" fillId="33" borderId="10" applyNumberFormat="0" applyFont="0" applyAlignment="0" applyProtection="0"/>
    <xf numFmtId="0" fontId="38" fillId="30" borderId="11" applyNumberFormat="0" applyAlignment="0" applyProtection="0"/>
    <xf numFmtId="4" fontId="39" fillId="34" borderId="12" applyNumberFormat="0" applyProtection="0">
      <alignment vertical="center"/>
    </xf>
    <xf numFmtId="4" fontId="40" fillId="3" borderId="13" applyNumberFormat="0" applyProtection="0">
      <alignment vertical="center"/>
    </xf>
    <xf numFmtId="4" fontId="39" fillId="34" borderId="12" applyNumberFormat="0" applyProtection="0">
      <alignment horizontal="left" vertical="center" indent="1"/>
    </xf>
    <xf numFmtId="4" fontId="41" fillId="7" borderId="14" applyNumberFormat="0" applyProtection="0">
      <alignment horizontal="left" vertical="center" indent="1"/>
    </xf>
    <xf numFmtId="4" fontId="42" fillId="35" borderId="13" applyNumberFormat="0" applyProtection="0">
      <alignment horizontal="right" vertical="center"/>
    </xf>
    <xf numFmtId="4" fontId="42" fillId="36" borderId="13" applyNumberFormat="0" applyProtection="0">
      <alignment horizontal="right" vertical="center"/>
    </xf>
    <xf numFmtId="4" fontId="42" fillId="37" borderId="13" applyNumberFormat="0" applyProtection="0">
      <alignment horizontal="right" vertical="center"/>
    </xf>
    <xf numFmtId="4" fontId="42" fillId="4" borderId="13" applyNumberFormat="0" applyProtection="0">
      <alignment horizontal="right" vertical="center"/>
    </xf>
    <xf numFmtId="4" fontId="42" fillId="38" borderId="13" applyNumberFormat="0" applyProtection="0">
      <alignment horizontal="right" vertical="center"/>
    </xf>
    <xf numFmtId="4" fontId="42" fillId="6" borderId="13" applyNumberFormat="0" applyProtection="0">
      <alignment horizontal="right" vertical="center"/>
    </xf>
    <xf numFmtId="4" fontId="42" fillId="39" borderId="13" applyNumberFormat="0" applyProtection="0">
      <alignment horizontal="right" vertical="center"/>
    </xf>
    <xf numFmtId="4" fontId="42" fillId="40" borderId="13" applyNumberFormat="0" applyProtection="0">
      <alignment horizontal="right" vertical="center"/>
    </xf>
    <xf numFmtId="4" fontId="42" fillId="41" borderId="13" applyNumberFormat="0" applyProtection="0">
      <alignment horizontal="right" vertical="center"/>
    </xf>
    <xf numFmtId="4" fontId="41" fillId="42" borderId="14" applyNumberFormat="0" applyProtection="0">
      <alignment horizontal="left" vertical="center" indent="1"/>
    </xf>
    <xf numFmtId="4" fontId="43" fillId="2" borderId="14" applyNumberFormat="0" applyProtection="0">
      <alignment horizontal="left" vertical="center" indent="1"/>
    </xf>
    <xf numFmtId="4" fontId="43" fillId="43" borderId="0" applyNumberFormat="0" applyProtection="0">
      <alignment horizontal="left" vertical="center" indent="1"/>
    </xf>
    <xf numFmtId="4" fontId="42" fillId="7" borderId="13" applyNumberFormat="0" applyProtection="0">
      <alignment horizontal="right" vertical="center"/>
    </xf>
    <xf numFmtId="4" fontId="44" fillId="2" borderId="14" applyNumberFormat="0" applyProtection="0">
      <alignment horizontal="left" vertical="center" wrapText="1" indent="1"/>
    </xf>
    <xf numFmtId="4" fontId="41" fillId="7" borderId="14" applyNumberFormat="0" applyProtection="0">
      <alignment horizontal="left" vertical="center" indent="1"/>
    </xf>
    <xf numFmtId="4" fontId="42" fillId="5" borderId="13" applyNumberFormat="0" applyProtection="0">
      <alignment vertical="center"/>
    </xf>
    <xf numFmtId="4" fontId="45" fillId="5" borderId="13" applyNumberFormat="0" applyProtection="0">
      <alignment vertical="center"/>
    </xf>
    <xf numFmtId="4" fontId="43" fillId="7" borderId="15" applyNumberFormat="0" applyProtection="0">
      <alignment horizontal="left" vertical="center" indent="1"/>
    </xf>
    <xf numFmtId="4" fontId="46" fillId="5" borderId="12" applyNumberFormat="0" applyProtection="0">
      <alignment horizontal="right" vertical="center"/>
    </xf>
    <xf numFmtId="4" fontId="46" fillId="5" borderId="13" applyNumberFormat="0" applyProtection="0">
      <alignment horizontal="right" vertical="center"/>
    </xf>
    <xf numFmtId="4" fontId="47" fillId="2" borderId="12" applyNumberFormat="0" applyProtection="0">
      <alignment horizontal="left" vertical="center" indent="1"/>
    </xf>
    <xf numFmtId="4" fontId="48" fillId="0" borderId="0" applyNumberFormat="0" applyProtection="0">
      <alignment horizontal="left" vertical="center" indent="1"/>
    </xf>
    <xf numFmtId="4" fontId="47" fillId="2" borderId="16" applyNumberFormat="0" applyProtection="0">
      <alignment horizontal="right" vertical="center"/>
    </xf>
    <xf numFmtId="0" fontId="49" fillId="0" borderId="0" applyNumberFormat="0" applyFill="0" applyBorder="0" applyAlignment="0" applyProtection="0"/>
    <xf numFmtId="0" fontId="50" fillId="0" borderId="17" applyNumberFormat="0" applyFill="0" applyAlignment="0" applyProtection="0"/>
    <xf numFmtId="0" fontId="51" fillId="0" borderId="0" applyNumberForma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" fillId="0" borderId="0"/>
    <xf numFmtId="0" fontId="8" fillId="0" borderId="0"/>
    <xf numFmtId="0" fontId="24" fillId="0" borderId="0"/>
    <xf numFmtId="0" fontId="52" fillId="0" borderId="0">
      <alignment vertical="center"/>
    </xf>
    <xf numFmtId="0" fontId="10" fillId="0" borderId="0"/>
    <xf numFmtId="0" fontId="63" fillId="0" borderId="0" applyNumberForma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0" fontId="7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86" fillId="0" borderId="0" applyNumberFormat="0" applyFill="0" applyBorder="0" applyAlignment="0" applyProtection="0">
      <alignment vertical="center"/>
    </xf>
  </cellStyleXfs>
  <cellXfs count="204">
    <xf numFmtId="0" fontId="0" fillId="0" borderId="0" xfId="0"/>
    <xf numFmtId="0" fontId="12" fillId="0" borderId="0" xfId="0" applyFont="1"/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 hidden="1"/>
    </xf>
    <xf numFmtId="49" fontId="12" fillId="0" borderId="0" xfId="0" applyNumberFormat="1" applyFont="1" applyAlignment="1" applyProtection="1">
      <alignment vertical="center"/>
      <protection locked="0" hidden="1"/>
    </xf>
    <xf numFmtId="0" fontId="12" fillId="0" borderId="0" xfId="0" applyFont="1" applyAlignment="1" applyProtection="1">
      <alignment horizontal="right" vertical="center"/>
      <protection locked="0"/>
    </xf>
    <xf numFmtId="0" fontId="15" fillId="0" borderId="0" xfId="0" applyFont="1" applyAlignment="1" applyProtection="1">
      <alignment vertical="center"/>
      <protection locked="0" hidden="1"/>
    </xf>
    <xf numFmtId="0" fontId="12" fillId="2" borderId="0" xfId="0" applyFont="1" applyFill="1" applyAlignment="1" applyProtection="1">
      <alignment horizontal="left" vertical="center"/>
      <protection locked="0" hidden="1"/>
    </xf>
    <xf numFmtId="0" fontId="12" fillId="0" borderId="0" xfId="0" applyFont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center" vertical="center"/>
      <protection locked="0"/>
    </xf>
    <xf numFmtId="0" fontId="12" fillId="8" borderId="1" xfId="0" applyFont="1" applyFill="1" applyBorder="1" applyAlignment="1" applyProtection="1">
      <alignment vertical="center"/>
      <protection locked="0" hidden="1"/>
    </xf>
    <xf numFmtId="164" fontId="16" fillId="0" borderId="0" xfId="0" applyNumberFormat="1" applyFont="1" applyAlignment="1" applyProtection="1">
      <alignment vertical="center"/>
      <protection locked="0" hidden="1"/>
    </xf>
    <xf numFmtId="49" fontId="12" fillId="3" borderId="1" xfId="0" applyNumberFormat="1" applyFont="1" applyFill="1" applyBorder="1" applyAlignment="1" applyProtection="1">
      <alignment vertical="center"/>
      <protection locked="0" hidden="1"/>
    </xf>
    <xf numFmtId="164" fontId="12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 applyProtection="1">
      <alignment horizontal="right" vertical="center"/>
      <protection locked="0"/>
    </xf>
    <xf numFmtId="49" fontId="12" fillId="0" borderId="1" xfId="0" applyNumberFormat="1" applyFont="1" applyBorder="1" applyAlignment="1" applyProtection="1">
      <alignment vertical="center"/>
      <protection locked="0" hidden="1"/>
    </xf>
    <xf numFmtId="0" fontId="17" fillId="0" borderId="0" xfId="0" applyFont="1" applyAlignment="1" applyProtection="1">
      <alignment vertical="center"/>
      <protection locked="0"/>
    </xf>
    <xf numFmtId="164" fontId="12" fillId="0" borderId="0" xfId="0" applyNumberFormat="1" applyFont="1" applyAlignment="1" applyProtection="1">
      <alignment vertical="center"/>
      <protection locked="0" hidden="1"/>
    </xf>
    <xf numFmtId="164" fontId="12" fillId="0" borderId="1" xfId="0" applyNumberFormat="1" applyFont="1" applyBorder="1" applyAlignment="1" applyProtection="1">
      <alignment vertical="center"/>
      <protection locked="0" hidden="1"/>
    </xf>
    <xf numFmtId="49" fontId="18" fillId="0" borderId="1" xfId="0" applyNumberFormat="1" applyFont="1" applyBorder="1" applyAlignment="1" applyProtection="1">
      <alignment vertical="center"/>
      <protection locked="0" hidden="1"/>
    </xf>
    <xf numFmtId="164" fontId="12" fillId="0" borderId="2" xfId="0" applyNumberFormat="1" applyFont="1" applyBorder="1" applyAlignment="1" applyProtection="1">
      <alignment vertical="center"/>
      <protection locked="0" hidden="1"/>
    </xf>
    <xf numFmtId="49" fontId="12" fillId="0" borderId="2" xfId="0" applyNumberFormat="1" applyFont="1" applyBorder="1" applyAlignment="1" applyProtection="1">
      <alignment vertical="center"/>
      <protection locked="0" hidden="1"/>
    </xf>
    <xf numFmtId="164" fontId="12" fillId="0" borderId="2" xfId="0" applyNumberFormat="1" applyFont="1" applyBorder="1" applyAlignment="1" applyProtection="1">
      <alignment vertical="center"/>
      <protection locked="0"/>
    </xf>
    <xf numFmtId="164" fontId="19" fillId="0" borderId="0" xfId="0" applyNumberFormat="1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49" fontId="17" fillId="0" borderId="1" xfId="0" applyNumberFormat="1" applyFont="1" applyBorder="1" applyAlignment="1" applyProtection="1">
      <alignment vertical="center"/>
      <protection locked="0" hidden="1"/>
    </xf>
    <xf numFmtId="164" fontId="12" fillId="6" borderId="1" xfId="0" applyNumberFormat="1" applyFont="1" applyFill="1" applyBorder="1" applyAlignment="1" applyProtection="1">
      <alignment vertical="center"/>
      <protection locked="0" hidden="1"/>
    </xf>
    <xf numFmtId="0" fontId="20" fillId="0" borderId="0" xfId="0" applyFont="1" applyAlignment="1" applyProtection="1">
      <alignment horizontal="left" vertical="center"/>
      <protection locked="0" hidden="1"/>
    </xf>
    <xf numFmtId="164" fontId="20" fillId="0" borderId="0" xfId="0" applyNumberFormat="1" applyFont="1" applyAlignment="1" applyProtection="1">
      <alignment vertical="center"/>
      <protection locked="0" hidden="1"/>
    </xf>
    <xf numFmtId="49" fontId="21" fillId="3" borderId="1" xfId="0" applyNumberFormat="1" applyFont="1" applyFill="1" applyBorder="1" applyAlignment="1" applyProtection="1">
      <alignment vertical="center"/>
      <protection locked="0" hidden="1"/>
    </xf>
    <xf numFmtId="164" fontId="16" fillId="0" borderId="0" xfId="0" applyNumberFormat="1" applyFont="1" applyAlignment="1" applyProtection="1">
      <alignment vertical="top"/>
      <protection locked="0" hidden="1"/>
    </xf>
    <xf numFmtId="49" fontId="12" fillId="0" borderId="0" xfId="0" applyNumberFormat="1" applyFont="1" applyAlignment="1" applyProtection="1">
      <alignment vertical="top"/>
      <protection locked="0" hidden="1"/>
    </xf>
    <xf numFmtId="49" fontId="12" fillId="0" borderId="0" xfId="0" applyNumberFormat="1" applyFont="1" applyAlignment="1" applyProtection="1">
      <alignment horizontal="center" vertical="center"/>
      <protection locked="0" hidden="1"/>
    </xf>
    <xf numFmtId="0" fontId="22" fillId="0" borderId="0" xfId="1" applyFont="1"/>
    <xf numFmtId="49" fontId="22" fillId="0" borderId="0" xfId="0" applyNumberFormat="1" applyFont="1" applyAlignment="1">
      <alignment horizontal="center"/>
    </xf>
    <xf numFmtId="0" fontId="22" fillId="0" borderId="0" xfId="0" applyFont="1"/>
    <xf numFmtId="49" fontId="14" fillId="3" borderId="1" xfId="0" applyNumberFormat="1" applyFont="1" applyFill="1" applyBorder="1" applyAlignment="1" applyProtection="1">
      <alignment horizontal="center" vertical="center"/>
      <protection locked="0" hidden="1"/>
    </xf>
    <xf numFmtId="0" fontId="23" fillId="0" borderId="0" xfId="0" applyFont="1" applyAlignment="1" applyProtection="1">
      <alignment vertical="center"/>
      <protection locked="0" hidden="1"/>
    </xf>
    <xf numFmtId="164" fontId="12" fillId="9" borderId="1" xfId="0" applyNumberFormat="1" applyFont="1" applyFill="1" applyBorder="1" applyAlignment="1" applyProtection="1">
      <alignment vertical="center"/>
      <protection locked="0" hidden="1"/>
    </xf>
    <xf numFmtId="49" fontId="12" fillId="10" borderId="1" xfId="0" applyNumberFormat="1" applyFont="1" applyFill="1" applyBorder="1" applyAlignment="1" applyProtection="1">
      <alignment vertical="center"/>
      <protection locked="0" hidden="1"/>
    </xf>
    <xf numFmtId="164" fontId="12" fillId="10" borderId="1" xfId="0" applyNumberFormat="1" applyFont="1" applyFill="1" applyBorder="1" applyAlignment="1" applyProtection="1">
      <alignment vertical="center"/>
      <protection locked="0" hidden="1"/>
    </xf>
    <xf numFmtId="0" fontId="55" fillId="0" borderId="0" xfId="0" applyFont="1"/>
    <xf numFmtId="164" fontId="12" fillId="11" borderId="1" xfId="0" applyNumberFormat="1" applyFont="1" applyFill="1" applyBorder="1" applyAlignment="1" applyProtection="1">
      <alignment vertical="center"/>
      <protection locked="0"/>
    </xf>
    <xf numFmtId="164" fontId="12" fillId="11" borderId="3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164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49" fontId="12" fillId="0" borderId="1" xfId="0" applyNumberFormat="1" applyFont="1" applyBorder="1" applyAlignment="1" applyProtection="1">
      <alignment horizontal="left" vertical="center"/>
      <protection hidden="1"/>
    </xf>
    <xf numFmtId="49" fontId="60" fillId="0" borderId="1" xfId="0" applyNumberFormat="1" applyFont="1" applyBorder="1" applyAlignment="1" applyProtection="1">
      <alignment vertical="center"/>
      <protection locked="0" hidden="1"/>
    </xf>
    <xf numFmtId="49" fontId="61" fillId="0" borderId="1" xfId="0" applyNumberFormat="1" applyFont="1" applyBorder="1" applyAlignment="1" applyProtection="1">
      <alignment vertical="center"/>
      <protection locked="0" hidden="1"/>
    </xf>
    <xf numFmtId="49" fontId="60" fillId="0" borderId="1" xfId="2" applyNumberFormat="1" applyFont="1" applyBorder="1" applyAlignment="1">
      <alignment wrapText="1"/>
    </xf>
    <xf numFmtId="49" fontId="60" fillId="0" borderId="1" xfId="0" applyNumberFormat="1" applyFont="1" applyBorder="1" applyAlignment="1" applyProtection="1">
      <alignment horizontal="left" vertical="center"/>
      <protection locked="0" hidden="1"/>
    </xf>
    <xf numFmtId="49" fontId="12" fillId="0" borderId="0" xfId="0" applyNumberFormat="1" applyFont="1" applyAlignment="1" applyProtection="1">
      <alignment vertical="center"/>
      <protection locked="0"/>
    </xf>
    <xf numFmtId="49" fontId="21" fillId="0" borderId="1" xfId="2" applyNumberFormat="1" applyFont="1" applyBorder="1" applyAlignment="1">
      <alignment wrapText="1"/>
    </xf>
    <xf numFmtId="49" fontId="12" fillId="0" borderId="1" xfId="0" applyNumberFormat="1" applyFont="1" applyBorder="1" applyAlignment="1" applyProtection="1">
      <alignment horizontal="left" vertical="center"/>
      <protection locked="0" hidden="1"/>
    </xf>
    <xf numFmtId="0" fontId="0" fillId="0" borderId="0" xfId="0" applyAlignment="1">
      <alignment vertical="center"/>
    </xf>
    <xf numFmtId="0" fontId="54" fillId="0" borderId="0" xfId="81" applyFont="1">
      <alignment vertical="center"/>
    </xf>
    <xf numFmtId="0" fontId="57" fillId="44" borderId="0" xfId="81" applyFont="1" applyFill="1" applyAlignment="1">
      <alignment horizontal="right" vertical="top" wrapText="1"/>
    </xf>
    <xf numFmtId="0" fontId="54" fillId="44" borderId="0" xfId="81" applyFont="1" applyFill="1">
      <alignment vertical="center"/>
    </xf>
    <xf numFmtId="0" fontId="53" fillId="44" borderId="0" xfId="81" applyFont="1" applyFill="1" applyAlignment="1">
      <alignment horizontal="right" vertical="center" wrapText="1"/>
    </xf>
    <xf numFmtId="0" fontId="53" fillId="44" borderId="0" xfId="81" applyFont="1" applyFill="1" applyAlignment="1">
      <alignment vertical="center" wrapText="1"/>
    </xf>
    <xf numFmtId="0" fontId="58" fillId="0" borderId="0" xfId="81" applyFont="1" applyAlignment="1">
      <alignment horizontal="center" vertical="center"/>
    </xf>
    <xf numFmtId="0" fontId="59" fillId="44" borderId="0" xfId="81" applyFont="1" applyFill="1">
      <alignment vertical="center"/>
    </xf>
    <xf numFmtId="0" fontId="53" fillId="45" borderId="18" xfId="81" applyFont="1" applyFill="1" applyBorder="1" applyAlignment="1">
      <alignment horizontal="center" vertical="center" wrapText="1"/>
    </xf>
    <xf numFmtId="0" fontId="57" fillId="44" borderId="19" xfId="81" applyFont="1" applyFill="1" applyBorder="1" applyAlignment="1">
      <alignment horizontal="left" vertical="top" wrapText="1"/>
    </xf>
    <xf numFmtId="0" fontId="54" fillId="44" borderId="19" xfId="81" applyFont="1" applyFill="1" applyBorder="1" applyAlignment="1">
      <alignment horizontal="left" vertical="top" wrapText="1"/>
    </xf>
    <xf numFmtId="0" fontId="57" fillId="44" borderId="20" xfId="81" applyFont="1" applyFill="1" applyBorder="1" applyAlignment="1">
      <alignment horizontal="left" vertical="top" wrapText="1"/>
    </xf>
    <xf numFmtId="0" fontId="53" fillId="44" borderId="20" xfId="81" applyFont="1" applyFill="1" applyBorder="1" applyAlignment="1">
      <alignment horizontal="left" vertical="top" wrapText="1"/>
    </xf>
    <xf numFmtId="0" fontId="53" fillId="44" borderId="19" xfId="81" applyFont="1" applyFill="1" applyBorder="1" applyAlignment="1">
      <alignment horizontal="left" vertical="top" wrapText="1"/>
    </xf>
    <xf numFmtId="0" fontId="53" fillId="44" borderId="21" xfId="81" applyFont="1" applyFill="1" applyBorder="1" applyAlignment="1">
      <alignment horizontal="left" vertical="top" wrapText="1"/>
    </xf>
    <xf numFmtId="0" fontId="63" fillId="0" borderId="0" xfId="80" applyAlignment="1">
      <alignment horizontal="justify" vertical="center"/>
    </xf>
    <xf numFmtId="0" fontId="54" fillId="0" borderId="1" xfId="82" applyFont="1" applyBorder="1">
      <alignment vertical="center"/>
    </xf>
    <xf numFmtId="0" fontId="12" fillId="0" borderId="0" xfId="0" quotePrefix="1" applyFont="1" applyAlignment="1" applyProtection="1">
      <alignment vertical="center"/>
      <protection locked="0"/>
    </xf>
    <xf numFmtId="0" fontId="8" fillId="0" borderId="0" xfId="0" applyFont="1"/>
    <xf numFmtId="0" fontId="8" fillId="0" borderId="0" xfId="0" quotePrefix="1" applyFont="1"/>
    <xf numFmtId="0" fontId="0" fillId="46" borderId="1" xfId="0" applyFill="1" applyBorder="1"/>
    <xf numFmtId="49" fontId="12" fillId="0" borderId="1" xfId="0" quotePrefix="1" applyNumberFormat="1" applyFont="1" applyBorder="1" applyAlignment="1" applyProtection="1">
      <alignment vertical="center"/>
      <protection locked="0" hidden="1"/>
    </xf>
    <xf numFmtId="0" fontId="12" fillId="47" borderId="0" xfId="0" applyFont="1" applyFill="1" applyAlignment="1" applyProtection="1">
      <alignment vertical="center"/>
      <protection locked="0"/>
    </xf>
    <xf numFmtId="164" fontId="12" fillId="47" borderId="0" xfId="0" applyNumberFormat="1" applyFont="1" applyFill="1" applyAlignment="1" applyProtection="1">
      <alignment vertical="center"/>
      <protection locked="0"/>
    </xf>
    <xf numFmtId="164" fontId="12" fillId="47" borderId="0" xfId="0" applyNumberFormat="1" applyFont="1" applyFill="1" applyAlignment="1">
      <alignment vertical="center"/>
    </xf>
    <xf numFmtId="0" fontId="0" fillId="48" borderId="0" xfId="0" applyFill="1"/>
    <xf numFmtId="0" fontId="0" fillId="49" borderId="0" xfId="0" applyFill="1"/>
    <xf numFmtId="0" fontId="0" fillId="50" borderId="0" xfId="0" applyFill="1"/>
    <xf numFmtId="0" fontId="14" fillId="0" borderId="0" xfId="0" applyFont="1" applyAlignment="1" applyProtection="1">
      <alignment vertical="top"/>
      <protection locked="0"/>
    </xf>
    <xf numFmtId="0" fontId="14" fillId="0" borderId="0" xfId="0" applyFont="1" applyAlignment="1" applyProtection="1">
      <alignment horizontal="right" vertical="top"/>
      <protection locked="0"/>
    </xf>
    <xf numFmtId="0" fontId="12" fillId="47" borderId="0" xfId="0" applyFont="1" applyFill="1" applyAlignment="1" applyProtection="1">
      <alignment horizontal="right" vertical="center"/>
      <protection locked="0"/>
    </xf>
    <xf numFmtId="0" fontId="64" fillId="47" borderId="0" xfId="0" applyFont="1" applyFill="1" applyAlignment="1" applyProtection="1">
      <alignment vertical="center"/>
      <protection locked="0" hidden="1"/>
    </xf>
    <xf numFmtId="0" fontId="65" fillId="47" borderId="0" xfId="0" applyFont="1" applyFill="1" applyAlignment="1" applyProtection="1">
      <alignment horizontal="left" vertical="center"/>
      <protection locked="0"/>
    </xf>
    <xf numFmtId="0" fontId="66" fillId="47" borderId="0" xfId="0" applyFont="1" applyFill="1" applyAlignment="1" applyProtection="1">
      <alignment vertical="center"/>
      <protection locked="0"/>
    </xf>
    <xf numFmtId="0" fontId="67" fillId="47" borderId="0" xfId="0" applyFont="1" applyFill="1" applyAlignment="1" applyProtection="1">
      <alignment vertical="center"/>
      <protection locked="0" hidden="1"/>
    </xf>
    <xf numFmtId="0" fontId="66" fillId="47" borderId="0" xfId="0" applyFont="1" applyFill="1" applyAlignment="1" applyProtection="1">
      <alignment horizontal="left" vertical="center"/>
      <protection locked="0" hidden="1"/>
    </xf>
    <xf numFmtId="49" fontId="66" fillId="47" borderId="0" xfId="0" applyNumberFormat="1" applyFont="1" applyFill="1" applyAlignment="1" applyProtection="1">
      <alignment vertical="center"/>
      <protection locked="0" hidden="1"/>
    </xf>
    <xf numFmtId="0" fontId="68" fillId="47" borderId="0" xfId="0" applyFont="1" applyFill="1" applyAlignment="1" applyProtection="1">
      <alignment vertical="center"/>
      <protection locked="0" hidden="1"/>
    </xf>
    <xf numFmtId="0" fontId="69" fillId="47" borderId="0" xfId="0" applyFont="1" applyFill="1" applyAlignment="1" applyProtection="1">
      <alignment vertical="top"/>
      <protection locked="0"/>
    </xf>
    <xf numFmtId="0" fontId="69" fillId="47" borderId="0" xfId="0" applyFont="1" applyFill="1" applyAlignment="1" applyProtection="1">
      <alignment horizontal="right" vertical="top"/>
      <protection locked="0"/>
    </xf>
    <xf numFmtId="49" fontId="12" fillId="51" borderId="1" xfId="0" applyNumberFormat="1" applyFont="1" applyFill="1" applyBorder="1" applyAlignment="1" applyProtection="1">
      <alignment vertical="center"/>
      <protection locked="0" hidden="1"/>
    </xf>
    <xf numFmtId="0" fontId="71" fillId="0" borderId="0" xfId="83" applyFont="1">
      <alignment vertical="center"/>
    </xf>
    <xf numFmtId="0" fontId="70" fillId="0" borderId="0" xfId="83">
      <alignment vertical="center"/>
    </xf>
    <xf numFmtId="0" fontId="73" fillId="0" borderId="0" xfId="83" applyFont="1">
      <alignment vertical="center"/>
    </xf>
    <xf numFmtId="49" fontId="60" fillId="0" borderId="1" xfId="0" quotePrefix="1" applyNumberFormat="1" applyFont="1" applyBorder="1" applyAlignment="1" applyProtection="1">
      <alignment vertical="center"/>
      <protection locked="0" hidden="1"/>
    </xf>
    <xf numFmtId="0" fontId="0" fillId="0" borderId="1" xfId="0" applyBorder="1"/>
    <xf numFmtId="0" fontId="54" fillId="0" borderId="1" xfId="87" applyFont="1" applyBorder="1">
      <alignment vertical="center"/>
    </xf>
    <xf numFmtId="14" fontId="12" fillId="0" borderId="1" xfId="0" applyNumberFormat="1" applyFont="1" applyBorder="1" applyAlignment="1" applyProtection="1">
      <alignment vertical="center"/>
      <protection locked="0" hidden="1"/>
    </xf>
    <xf numFmtId="164" fontId="62" fillId="0" borderId="0" xfId="0" applyNumberFormat="1" applyFont="1" applyAlignment="1" applyProtection="1">
      <alignment vertical="center"/>
      <protection locked="0"/>
    </xf>
    <xf numFmtId="0" fontId="12" fillId="10" borderId="1" xfId="0" applyFont="1" applyFill="1" applyBorder="1" applyAlignment="1" applyProtection="1">
      <alignment vertical="center"/>
      <protection locked="0" hidden="1"/>
    </xf>
    <xf numFmtId="49" fontId="63" fillId="0" borderId="1" xfId="80" applyNumberFormat="1" applyFill="1" applyBorder="1" applyAlignment="1" applyProtection="1">
      <alignment vertical="center"/>
      <protection locked="0" hidden="1"/>
    </xf>
    <xf numFmtId="49" fontId="63" fillId="0" borderId="1" xfId="80" applyNumberFormat="1" applyBorder="1" applyAlignment="1" applyProtection="1">
      <alignment vertical="center"/>
      <protection locked="0" hidden="1"/>
    </xf>
    <xf numFmtId="0" fontId="79" fillId="0" borderId="0" xfId="88" applyFont="1">
      <alignment vertical="center"/>
    </xf>
    <xf numFmtId="0" fontId="76" fillId="0" borderId="0" xfId="88">
      <alignment vertical="center"/>
    </xf>
    <xf numFmtId="0" fontId="75" fillId="53" borderId="1" xfId="88" applyFont="1" applyFill="1" applyBorder="1" applyAlignment="1">
      <alignment horizontal="center" vertical="center"/>
    </xf>
    <xf numFmtId="0" fontId="82" fillId="54" borderId="1" xfId="88" applyFont="1" applyFill="1" applyBorder="1" applyAlignment="1">
      <alignment horizontal="center" vertical="center"/>
    </xf>
    <xf numFmtId="0" fontId="82" fillId="55" borderId="1" xfId="88" applyFont="1" applyFill="1" applyBorder="1" applyAlignment="1">
      <alignment horizontal="center" vertical="center"/>
    </xf>
    <xf numFmtId="0" fontId="82" fillId="56" borderId="1" xfId="88" applyFont="1" applyFill="1" applyBorder="1" applyAlignment="1">
      <alignment horizontal="center" vertical="center"/>
    </xf>
    <xf numFmtId="0" fontId="83" fillId="57" borderId="23" xfId="88" applyFont="1" applyFill="1" applyBorder="1" applyAlignment="1">
      <alignment horizontal="center" vertical="center"/>
    </xf>
    <xf numFmtId="0" fontId="83" fillId="58" borderId="23" xfId="88" applyFont="1" applyFill="1" applyBorder="1" applyAlignment="1">
      <alignment horizontal="center" vertical="center"/>
    </xf>
    <xf numFmtId="0" fontId="83" fillId="9" borderId="23" xfId="88" applyFont="1" applyFill="1" applyBorder="1" applyAlignment="1">
      <alignment horizontal="center" vertical="center"/>
    </xf>
    <xf numFmtId="0" fontId="83" fillId="59" borderId="23" xfId="88" applyFont="1" applyFill="1" applyBorder="1" applyAlignment="1">
      <alignment horizontal="center" vertical="center"/>
    </xf>
    <xf numFmtId="0" fontId="83" fillId="57" borderId="24" xfId="88" applyFont="1" applyFill="1" applyBorder="1" applyAlignment="1">
      <alignment horizontal="center" vertical="center"/>
    </xf>
    <xf numFmtId="0" fontId="83" fillId="58" borderId="24" xfId="88" applyFont="1" applyFill="1" applyBorder="1" applyAlignment="1">
      <alignment horizontal="center" vertical="center"/>
    </xf>
    <xf numFmtId="0" fontId="83" fillId="9" borderId="24" xfId="88" applyFont="1" applyFill="1" applyBorder="1" applyAlignment="1">
      <alignment horizontal="center" vertical="center"/>
    </xf>
    <xf numFmtId="0" fontId="83" fillId="59" borderId="24" xfId="88" applyFont="1" applyFill="1" applyBorder="1" applyAlignment="1">
      <alignment horizontal="center" vertical="center"/>
    </xf>
    <xf numFmtId="0" fontId="84" fillId="57" borderId="25" xfId="88" applyFont="1" applyFill="1" applyBorder="1" applyAlignment="1">
      <alignment horizontal="center" vertical="center"/>
    </xf>
    <xf numFmtId="0" fontId="84" fillId="58" borderId="25" xfId="88" applyFont="1" applyFill="1" applyBorder="1" applyAlignment="1">
      <alignment horizontal="center" vertical="center"/>
    </xf>
    <xf numFmtId="0" fontId="84" fillId="9" borderId="25" xfId="88" applyFont="1" applyFill="1" applyBorder="1" applyAlignment="1">
      <alignment horizontal="center" vertical="center"/>
    </xf>
    <xf numFmtId="0" fontId="84" fillId="59" borderId="25" xfId="88" applyFont="1" applyFill="1" applyBorder="1" applyAlignment="1">
      <alignment horizontal="center" vertical="center"/>
    </xf>
    <xf numFmtId="0" fontId="76" fillId="10" borderId="1" xfId="88" applyFill="1" applyBorder="1">
      <alignment vertical="center"/>
    </xf>
    <xf numFmtId="0" fontId="76" fillId="0" borderId="1" xfId="88" applyBorder="1">
      <alignment vertical="center"/>
    </xf>
    <xf numFmtId="49" fontId="77" fillId="0" borderId="1" xfId="0" applyNumberFormat="1" applyFont="1" applyBorder="1" applyAlignment="1" applyProtection="1">
      <alignment vertical="center"/>
      <protection locked="0" hidden="1"/>
    </xf>
    <xf numFmtId="164" fontId="62" fillId="52" borderId="0" xfId="0" applyNumberFormat="1" applyFont="1" applyFill="1" applyAlignment="1" applyProtection="1">
      <alignment vertical="center"/>
      <protection locked="0"/>
    </xf>
    <xf numFmtId="164" fontId="78" fillId="0" borderId="0" xfId="0" applyNumberFormat="1" applyFont="1" applyAlignment="1" applyProtection="1">
      <alignment vertical="center"/>
      <protection locked="0"/>
    </xf>
    <xf numFmtId="164" fontId="87" fillId="0" borderId="0" xfId="0" applyNumberFormat="1" applyFont="1" applyAlignment="1" applyProtection="1">
      <alignment vertical="center"/>
      <protection locked="0"/>
    </xf>
    <xf numFmtId="49" fontId="21" fillId="0" borderId="1" xfId="2" applyNumberFormat="1" applyFont="1" applyBorder="1" applyAlignment="1" applyProtection="1">
      <alignment wrapText="1"/>
      <protection locked="0"/>
    </xf>
    <xf numFmtId="49" fontId="88" fillId="0" borderId="1" xfId="2" applyNumberFormat="1" applyFont="1" applyBorder="1" applyAlignment="1" applyProtection="1">
      <alignment wrapText="1"/>
      <protection locked="0"/>
    </xf>
    <xf numFmtId="49" fontId="88" fillId="0" borderId="1" xfId="0" applyNumberFormat="1" applyFont="1" applyBorder="1" applyAlignment="1" applyProtection="1">
      <alignment horizontal="left" vertical="center"/>
      <protection hidden="1"/>
    </xf>
    <xf numFmtId="0" fontId="12" fillId="10" borderId="1" xfId="0" applyFont="1" applyFill="1" applyBorder="1" applyAlignment="1" applyProtection="1">
      <alignment vertical="center"/>
      <protection hidden="1"/>
    </xf>
    <xf numFmtId="0" fontId="60" fillId="10" borderId="1" xfId="0" applyFont="1" applyFill="1" applyBorder="1" applyAlignment="1" applyProtection="1">
      <alignment vertical="center"/>
      <protection locked="0" hidden="1"/>
    </xf>
    <xf numFmtId="0" fontId="60" fillId="10" borderId="1" xfId="0" applyFont="1" applyFill="1" applyBorder="1" applyAlignment="1" applyProtection="1">
      <alignment vertical="center"/>
      <protection hidden="1"/>
    </xf>
    <xf numFmtId="164" fontId="62" fillId="0" borderId="1" xfId="0" applyNumberFormat="1" applyFont="1" applyBorder="1" applyAlignment="1" applyProtection="1">
      <alignment vertical="center"/>
      <protection locked="0" hidden="1"/>
    </xf>
    <xf numFmtId="0" fontId="89" fillId="0" borderId="32" xfId="0" applyFont="1" applyBorder="1" applyAlignment="1">
      <alignment vertical="center"/>
    </xf>
    <xf numFmtId="0" fontId="89" fillId="0" borderId="33" xfId="0" applyFont="1" applyBorder="1" applyAlignment="1">
      <alignment vertical="center"/>
    </xf>
    <xf numFmtId="0" fontId="90" fillId="0" borderId="33" xfId="0" applyFont="1" applyBorder="1" applyAlignment="1">
      <alignment vertical="center"/>
    </xf>
    <xf numFmtId="0" fontId="89" fillId="60" borderId="34" xfId="0" applyFont="1" applyFill="1" applyBorder="1" applyAlignment="1">
      <alignment horizontal="right" vertical="center"/>
    </xf>
    <xf numFmtId="0" fontId="89" fillId="60" borderId="35" xfId="0" applyFont="1" applyFill="1" applyBorder="1" applyAlignment="1">
      <alignment vertical="center"/>
    </xf>
    <xf numFmtId="0" fontId="91" fillId="60" borderId="35" xfId="0" applyFont="1" applyFill="1" applyBorder="1" applyAlignment="1">
      <alignment vertical="center"/>
    </xf>
    <xf numFmtId="10" fontId="92" fillId="60" borderId="35" xfId="0" applyNumberFormat="1" applyFont="1" applyFill="1" applyBorder="1" applyAlignment="1">
      <alignment horizontal="center" vertical="center"/>
    </xf>
    <xf numFmtId="0" fontId="92" fillId="60" borderId="37" xfId="0" applyFont="1" applyFill="1" applyBorder="1" applyAlignment="1">
      <alignment horizontal="center" vertical="center" wrapText="1"/>
    </xf>
    <xf numFmtId="0" fontId="92" fillId="60" borderId="35" xfId="0" applyFont="1" applyFill="1" applyBorder="1" applyAlignment="1">
      <alignment horizontal="center" vertical="center" wrapText="1"/>
    </xf>
    <xf numFmtId="0" fontId="90" fillId="60" borderId="35" xfId="0" applyFont="1" applyFill="1" applyBorder="1" applyAlignment="1">
      <alignment vertical="center"/>
    </xf>
    <xf numFmtId="0" fontId="63" fillId="0" borderId="1" xfId="80" applyBorder="1" applyAlignment="1">
      <alignment vertical="center"/>
    </xf>
    <xf numFmtId="0" fontId="93" fillId="0" borderId="0" xfId="0" applyFont="1" applyAlignment="1" applyProtection="1">
      <alignment vertical="center"/>
      <protection locked="0" hidden="1"/>
    </xf>
    <xf numFmtId="164" fontId="12" fillId="11" borderId="23" xfId="0" applyNumberFormat="1" applyFont="1" applyFill="1" applyBorder="1" applyAlignment="1" applyProtection="1">
      <alignment vertical="center"/>
      <protection locked="0"/>
    </xf>
    <xf numFmtId="164" fontId="12" fillId="11" borderId="24" xfId="0" applyNumberFormat="1" applyFont="1" applyFill="1" applyBorder="1" applyAlignment="1" applyProtection="1">
      <alignment vertical="center"/>
      <protection locked="0"/>
    </xf>
    <xf numFmtId="164" fontId="12" fillId="11" borderId="40" xfId="0" applyNumberFormat="1" applyFont="1" applyFill="1" applyBorder="1" applyAlignment="1" applyProtection="1">
      <alignment vertical="center"/>
      <protection locked="0"/>
    </xf>
    <xf numFmtId="0" fontId="94" fillId="0" borderId="0" xfId="83" applyFont="1">
      <alignment vertical="center"/>
    </xf>
    <xf numFmtId="0" fontId="95" fillId="0" borderId="0" xfId="83" applyFont="1">
      <alignment vertical="center"/>
    </xf>
    <xf numFmtId="0" fontId="53" fillId="0" borderId="20" xfId="81" applyFont="1" applyBorder="1" applyAlignment="1">
      <alignment horizontal="left" vertical="top" wrapText="1"/>
    </xf>
    <xf numFmtId="0" fontId="63" fillId="0" borderId="0" xfId="80" applyAlignment="1" applyProtection="1">
      <alignment vertical="center"/>
      <protection locked="0"/>
    </xf>
    <xf numFmtId="49" fontId="22" fillId="7" borderId="10" xfId="1" applyNumberFormat="1" applyFont="1" applyFill="1" applyBorder="1" applyAlignment="1">
      <alignment horizontal="center"/>
    </xf>
    <xf numFmtId="49" fontId="22" fillId="7" borderId="10" xfId="1" applyNumberFormat="1" applyFont="1" applyFill="1" applyBorder="1"/>
    <xf numFmtId="165" fontId="22" fillId="7" borderId="10" xfId="1" applyNumberFormat="1" applyFont="1" applyFill="1" applyBorder="1"/>
    <xf numFmtId="49" fontId="22" fillId="0" borderId="10" xfId="0" applyNumberFormat="1" applyFont="1" applyBorder="1" applyAlignment="1">
      <alignment horizontal="center"/>
    </xf>
    <xf numFmtId="0" fontId="22" fillId="0" borderId="10" xfId="0" applyFont="1" applyBorder="1"/>
    <xf numFmtId="49" fontId="55" fillId="7" borderId="10" xfId="1" applyNumberFormat="1" applyFont="1" applyFill="1" applyBorder="1" applyAlignment="1">
      <alignment horizontal="center"/>
    </xf>
    <xf numFmtId="49" fontId="55" fillId="7" borderId="10" xfId="1" applyNumberFormat="1" applyFont="1" applyFill="1" applyBorder="1"/>
    <xf numFmtId="0" fontId="12" fillId="0" borderId="26" xfId="0" applyFont="1" applyBorder="1" applyAlignment="1" applyProtection="1">
      <alignment horizontal="left" vertical="top"/>
      <protection locked="0" hidden="1"/>
    </xf>
    <xf numFmtId="0" fontId="12" fillId="0" borderId="38" xfId="0" applyFont="1" applyBorder="1" applyAlignment="1" applyProtection="1">
      <alignment horizontal="left" vertical="top"/>
      <protection locked="0" hidden="1"/>
    </xf>
    <xf numFmtId="0" fontId="12" fillId="0" borderId="27" xfId="0" applyFont="1" applyBorder="1" applyAlignment="1" applyProtection="1">
      <alignment horizontal="left" vertical="top"/>
      <protection locked="0" hidden="1"/>
    </xf>
    <xf numFmtId="0" fontId="12" fillId="0" borderId="28" xfId="0" applyFont="1" applyBorder="1" applyAlignment="1" applyProtection="1">
      <alignment horizontal="left" vertical="top"/>
      <protection locked="0" hidden="1"/>
    </xf>
    <xf numFmtId="0" fontId="12" fillId="0" borderId="0" xfId="0" applyFont="1" applyAlignment="1" applyProtection="1">
      <alignment horizontal="left" vertical="top"/>
      <protection locked="0" hidden="1"/>
    </xf>
    <xf numFmtId="0" fontId="12" fillId="0" borderId="29" xfId="0" applyFont="1" applyBorder="1" applyAlignment="1" applyProtection="1">
      <alignment horizontal="left" vertical="top"/>
      <protection locked="0" hidden="1"/>
    </xf>
    <xf numFmtId="0" fontId="12" fillId="0" borderId="30" xfId="0" applyFont="1" applyBorder="1" applyAlignment="1" applyProtection="1">
      <alignment horizontal="left" vertical="top"/>
      <protection locked="0" hidden="1"/>
    </xf>
    <xf numFmtId="0" fontId="12" fillId="0" borderId="39" xfId="0" applyFont="1" applyBorder="1" applyAlignment="1" applyProtection="1">
      <alignment horizontal="left" vertical="top"/>
      <protection locked="0" hidden="1"/>
    </xf>
    <xf numFmtId="0" fontId="12" fillId="0" borderId="31" xfId="0" applyFont="1" applyBorder="1" applyAlignment="1" applyProtection="1">
      <alignment horizontal="left" vertical="top"/>
      <protection locked="0" hidden="1"/>
    </xf>
    <xf numFmtId="164" fontId="12" fillId="0" borderId="0" xfId="0" applyNumberFormat="1" applyFont="1" applyAlignment="1" applyProtection="1">
      <alignment horizontal="left" vertical="top"/>
      <protection locked="0"/>
    </xf>
    <xf numFmtId="0" fontId="53" fillId="44" borderId="0" xfId="81" applyFont="1" applyFill="1" applyAlignment="1">
      <alignment vertical="center" wrapText="1"/>
    </xf>
    <xf numFmtId="0" fontId="56" fillId="44" borderId="0" xfId="81" applyFont="1" applyFill="1" applyAlignment="1">
      <alignment horizontal="left" vertical="center" wrapText="1" indent="1"/>
    </xf>
    <xf numFmtId="0" fontId="76" fillId="0" borderId="1" xfId="88" applyBorder="1">
      <alignment vertical="center"/>
    </xf>
    <xf numFmtId="0" fontId="76" fillId="0" borderId="26" xfId="88" applyBorder="1" applyAlignment="1">
      <alignment horizontal="left" vertical="center" wrapText="1"/>
    </xf>
    <xf numFmtId="0" fontId="76" fillId="0" borderId="27" xfId="88" applyBorder="1" applyAlignment="1">
      <alignment horizontal="left" vertical="center" wrapText="1"/>
    </xf>
    <xf numFmtId="0" fontId="76" fillId="0" borderId="30" xfId="88" applyBorder="1" applyAlignment="1">
      <alignment horizontal="left" vertical="center" wrapText="1"/>
    </xf>
    <xf numFmtId="0" fontId="76" fillId="0" borderId="31" xfId="88" applyBorder="1" applyAlignment="1">
      <alignment horizontal="left" vertical="center" wrapText="1"/>
    </xf>
    <xf numFmtId="0" fontId="86" fillId="0" borderId="26" xfId="89" applyBorder="1" applyAlignment="1">
      <alignment horizontal="center" vertical="center" wrapText="1"/>
    </xf>
    <xf numFmtId="0" fontId="86" fillId="0" borderId="27" xfId="89" applyBorder="1" applyAlignment="1">
      <alignment horizontal="center" vertical="center" wrapText="1"/>
    </xf>
    <xf numFmtId="0" fontId="86" fillId="0" borderId="30" xfId="89" applyBorder="1" applyAlignment="1">
      <alignment horizontal="center" vertical="center" wrapText="1"/>
    </xf>
    <xf numFmtId="0" fontId="86" fillId="0" borderId="31" xfId="89" applyBorder="1" applyAlignment="1">
      <alignment horizontal="center" vertical="center" wrapText="1"/>
    </xf>
    <xf numFmtId="0" fontId="76" fillId="0" borderId="28" xfId="88" applyBorder="1" applyAlignment="1">
      <alignment horizontal="left" vertical="center" wrapText="1"/>
    </xf>
    <xf numFmtId="0" fontId="76" fillId="0" borderId="29" xfId="88" applyBorder="1" applyAlignment="1">
      <alignment horizontal="left" vertical="center" wrapText="1"/>
    </xf>
    <xf numFmtId="0" fontId="85" fillId="10" borderId="1" xfId="88" applyFont="1" applyFill="1" applyBorder="1" applyAlignment="1">
      <alignment horizontal="center" vertical="center"/>
    </xf>
    <xf numFmtId="0" fontId="76" fillId="0" borderId="26" xfId="88" applyBorder="1" applyAlignment="1">
      <alignment horizontal="left" vertical="center"/>
    </xf>
    <xf numFmtId="0" fontId="76" fillId="0" borderId="27" xfId="88" applyBorder="1" applyAlignment="1">
      <alignment horizontal="left" vertical="center"/>
    </xf>
    <xf numFmtId="0" fontId="76" fillId="0" borderId="28" xfId="88" applyBorder="1" applyAlignment="1">
      <alignment horizontal="left" vertical="center"/>
    </xf>
    <xf numFmtId="0" fontId="76" fillId="0" borderId="29" xfId="88" applyBorder="1" applyAlignment="1">
      <alignment horizontal="left" vertical="center"/>
    </xf>
    <xf numFmtId="0" fontId="76" fillId="0" borderId="30" xfId="88" applyBorder="1" applyAlignment="1">
      <alignment horizontal="left" vertical="center"/>
    </xf>
    <xf numFmtId="0" fontId="76" fillId="0" borderId="31" xfId="88" applyBorder="1" applyAlignment="1">
      <alignment horizontal="left" vertical="center"/>
    </xf>
    <xf numFmtId="0" fontId="89" fillId="60" borderId="36" xfId="0" applyFont="1" applyFill="1" applyBorder="1" applyAlignment="1">
      <alignment horizontal="right" vertical="center"/>
    </xf>
    <xf numFmtId="0" fontId="89" fillId="60" borderId="34" xfId="0" applyFont="1" applyFill="1" applyBorder="1" applyAlignment="1">
      <alignment horizontal="right" vertical="center"/>
    </xf>
    <xf numFmtId="0" fontId="89" fillId="60" borderId="36" xfId="0" applyFont="1" applyFill="1" applyBorder="1" applyAlignment="1">
      <alignment vertical="center"/>
    </xf>
    <xf numFmtId="0" fontId="89" fillId="60" borderId="34" xfId="0" applyFont="1" applyFill="1" applyBorder="1" applyAlignment="1">
      <alignment vertical="center"/>
    </xf>
    <xf numFmtId="0" fontId="91" fillId="60" borderId="36" xfId="0" applyFont="1" applyFill="1" applyBorder="1" applyAlignment="1">
      <alignment vertical="center"/>
    </xf>
    <xf numFmtId="0" fontId="91" fillId="60" borderId="34" xfId="0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90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2000000}"/>
    <cellStyle name="Link" xfId="80" builtinId="8"/>
    <cellStyle name="Linked Cell" xfId="38" xr:uid="{00000000-0005-0000-0000-000023000000}"/>
    <cellStyle name="Neutral" xfId="39" xr:uid="{00000000-0005-0000-0000-000024000000}"/>
    <cellStyle name="Note" xfId="40" xr:uid="{00000000-0005-0000-0000-000026000000}"/>
    <cellStyle name="Output" xfId="41" xr:uid="{00000000-0005-0000-0000-000027000000}"/>
    <cellStyle name="SAPBEXaggData" xfId="42" xr:uid="{00000000-0005-0000-0000-000028000000}"/>
    <cellStyle name="SAPBEXaggDataEmph" xfId="43" xr:uid="{00000000-0005-0000-0000-000029000000}"/>
    <cellStyle name="SAPBEXaggItem" xfId="44" xr:uid="{00000000-0005-0000-0000-00002A000000}"/>
    <cellStyle name="SAPBEXchaText" xfId="45" xr:uid="{00000000-0005-0000-0000-00002B000000}"/>
    <cellStyle name="SAPBEXexcBad7" xfId="46" xr:uid="{00000000-0005-0000-0000-00002C000000}"/>
    <cellStyle name="SAPBEXexcBad8" xfId="47" xr:uid="{00000000-0005-0000-0000-00002D000000}"/>
    <cellStyle name="SAPBEXexcBad9" xfId="48" xr:uid="{00000000-0005-0000-0000-00002E000000}"/>
    <cellStyle name="SAPBEXexcCritical4" xfId="49" xr:uid="{00000000-0005-0000-0000-00002F000000}"/>
    <cellStyle name="SAPBEXexcCritical5" xfId="50" xr:uid="{00000000-0005-0000-0000-000030000000}"/>
    <cellStyle name="SAPBEXexcCritical6" xfId="51" xr:uid="{00000000-0005-0000-0000-000031000000}"/>
    <cellStyle name="SAPBEXexcGood1" xfId="52" xr:uid="{00000000-0005-0000-0000-000032000000}"/>
    <cellStyle name="SAPBEXexcGood2" xfId="53" xr:uid="{00000000-0005-0000-0000-000033000000}"/>
    <cellStyle name="SAPBEXexcGood3" xfId="54" xr:uid="{00000000-0005-0000-0000-000034000000}"/>
    <cellStyle name="SAPBEXfilterDrill" xfId="55" xr:uid="{00000000-0005-0000-0000-000035000000}"/>
    <cellStyle name="SAPBEXfilterItem" xfId="56" xr:uid="{00000000-0005-0000-0000-000036000000}"/>
    <cellStyle name="SAPBEXfilterText" xfId="57" xr:uid="{00000000-0005-0000-0000-000037000000}"/>
    <cellStyle name="SAPBEXformats" xfId="58" xr:uid="{00000000-0005-0000-0000-000038000000}"/>
    <cellStyle name="SAPBEXheaderItem" xfId="59" xr:uid="{00000000-0005-0000-0000-000039000000}"/>
    <cellStyle name="SAPBEXheaderText" xfId="60" xr:uid="{00000000-0005-0000-0000-00003A000000}"/>
    <cellStyle name="SAPBEXresData" xfId="61" xr:uid="{00000000-0005-0000-0000-00003B000000}"/>
    <cellStyle name="SAPBEXresDataEmph" xfId="62" xr:uid="{00000000-0005-0000-0000-00003C000000}"/>
    <cellStyle name="SAPBEXresItem" xfId="63" xr:uid="{00000000-0005-0000-0000-00003D000000}"/>
    <cellStyle name="SAPBEXstdData" xfId="64" xr:uid="{00000000-0005-0000-0000-00003E000000}"/>
    <cellStyle name="SAPBEXstdDataEmph" xfId="65" xr:uid="{00000000-0005-0000-0000-00003F000000}"/>
    <cellStyle name="SAPBEXstdItem" xfId="66" xr:uid="{00000000-0005-0000-0000-000040000000}"/>
    <cellStyle name="SAPBEXtitle" xfId="67" xr:uid="{00000000-0005-0000-0000-000041000000}"/>
    <cellStyle name="SAPBEXundefined" xfId="68" xr:uid="{00000000-0005-0000-0000-000042000000}"/>
    <cellStyle name="Standard" xfId="0" builtinId="0"/>
    <cellStyle name="Title" xfId="69" xr:uid="{00000000-0005-0000-0000-000044000000}"/>
    <cellStyle name="Total" xfId="70" xr:uid="{00000000-0005-0000-0000-000045000000}"/>
    <cellStyle name="Warning Text" xfId="71" xr:uid="{00000000-0005-0000-0000-000046000000}"/>
    <cellStyle name="パーセント 2" xfId="72" xr:uid="{00000000-0005-0000-0000-000047000000}"/>
    <cellStyle name="ハイパーリンク 2" xfId="89" xr:uid="{343B3B9A-576B-4600-8D80-3CC8120CE80D}"/>
    <cellStyle name="標準 2" xfId="3" xr:uid="{00000000-0005-0000-0000-000048000000}"/>
    <cellStyle name="標準 2 2" xfId="73" xr:uid="{00000000-0005-0000-0000-000049000000}"/>
    <cellStyle name="標準 2 3" xfId="74" xr:uid="{00000000-0005-0000-0000-00004A000000}"/>
    <cellStyle name="標準 2 4" xfId="82" xr:uid="{00000000-0005-0000-0000-00004B000000}"/>
    <cellStyle name="標準 2 4 2" xfId="87" xr:uid="{00000000-0005-0000-0000-00004C000000}"/>
    <cellStyle name="標準 2 5" xfId="84" xr:uid="{00000000-0005-0000-0000-00004D000000}"/>
    <cellStyle name="標準 3" xfId="75" xr:uid="{00000000-0005-0000-0000-00004E000000}"/>
    <cellStyle name="標準 4" xfId="76" xr:uid="{00000000-0005-0000-0000-00004F000000}"/>
    <cellStyle name="標準 5" xfId="77" xr:uid="{00000000-0005-0000-0000-000050000000}"/>
    <cellStyle name="標準 5 2" xfId="81" xr:uid="{00000000-0005-0000-0000-000051000000}"/>
    <cellStyle name="標準 5 2 2" xfId="86" xr:uid="{00000000-0005-0000-0000-000052000000}"/>
    <cellStyle name="標準 5 3" xfId="85" xr:uid="{00000000-0005-0000-0000-000053000000}"/>
    <cellStyle name="標準 6" xfId="78" xr:uid="{00000000-0005-0000-0000-000054000000}"/>
    <cellStyle name="標準 7" xfId="79" xr:uid="{00000000-0005-0000-0000-000055000000}"/>
    <cellStyle name="標準 8" xfId="83" xr:uid="{00000000-0005-0000-0000-000056000000}"/>
    <cellStyle name="標準 9" xfId="88" xr:uid="{98964B44-BBA1-4464-A53F-6BE801D586B4}"/>
    <cellStyle name="標準_form添付資料" xfId="1" xr:uid="{00000000-0005-0000-0000-000057000000}"/>
    <cellStyle name="標準_Sheet1" xfId="2" xr:uid="{00000000-0005-0000-0000-000058000000}"/>
  </cellStyles>
  <dxfs count="20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CC99FF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CC99FF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CC99FF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CC99FF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B9C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  <color rgb="FF99FF99"/>
      <color rgb="FFFFCCCC"/>
      <color rgb="FFFF99FF"/>
      <color rgb="FFFFFF99"/>
      <color rgb="FFFFFFCC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bayergroup.sharepoint.com/sites/020567/SitePages/%E3%83%95%E3%83%AA%E3%83%BC%E3%83%A9%E3%83%B3%E3%82%B9%E3%81%B8%E3%81%AE%E7%99%BA%E6%B3%A8-%E3%81%AB%E3%81%A4%E3%81%84%E3%81%A6.aspx?web=1" TargetMode="External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263613</xdr:colOff>
          <xdr:row>0</xdr:row>
          <xdr:rowOff>41393</xdr:rowOff>
        </xdr:from>
        <xdr:to>
          <xdr:col>2</xdr:col>
          <xdr:colOff>1863813</xdr:colOff>
          <xdr:row>1</xdr:row>
          <xdr:rowOff>148579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1!$F$2:$G$4" spid="_x0000_s1233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78312" y="49013"/>
              <a:ext cx="1600200" cy="45895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9</xdr:col>
      <xdr:colOff>3025140</xdr:colOff>
      <xdr:row>48</xdr:row>
      <xdr:rowOff>0</xdr:rowOff>
    </xdr:from>
    <xdr:to>
      <xdr:col>9</xdr:col>
      <xdr:colOff>4320540</xdr:colOff>
      <xdr:row>48</xdr:row>
      <xdr:rowOff>190500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F845D9-C4EB-5FAF-A2DC-CF3C64155A50}"/>
            </a:ext>
          </a:extLst>
        </xdr:cNvPr>
        <xdr:cNvSpPr/>
      </xdr:nvSpPr>
      <xdr:spPr>
        <a:xfrm>
          <a:off x="11765280" y="11277600"/>
          <a:ext cx="1295400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803415</xdr:colOff>
      <xdr:row>0</xdr:row>
      <xdr:rowOff>0</xdr:rowOff>
    </xdr:from>
    <xdr:to>
      <xdr:col>2</xdr:col>
      <xdr:colOff>2304221</xdr:colOff>
      <xdr:row>1</xdr:row>
      <xdr:rowOff>171449</xdr:rowOff>
    </xdr:to>
    <xdr:sp macro="" textlink="">
      <xdr:nvSpPr>
        <xdr:cNvPr id="2" name="WordArt 6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17545" y="0"/>
          <a:ext cx="1500806" cy="535884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736"/>
            </a:avLst>
          </a:prstTxWarp>
        </a:bodyPr>
        <a:lstStyle/>
        <a:p>
          <a:pPr algn="ctr" rtl="0">
            <a:buNone/>
          </a:pPr>
          <a:r>
            <a:rPr lang="en-US" altLang="ja-JP" sz="3600" i="1" kern="10" spc="0">
              <a:ln w="1270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FF" mc:Ignorable="a14" a14:legacySpreadsheetColorIndex="14">
                  <a:alpha val="50999"/>
                </a:srgbClr>
              </a:solidFill>
              <a:effectLst/>
              <a:latin typeface="ＭＳ Ｐゴシック"/>
              <a:ea typeface="ＭＳ Ｐゴシック"/>
            </a:rPr>
            <a:t>Sample</a:t>
          </a:r>
          <a:endParaRPr lang="ja-JP" altLang="en-US" sz="3600" i="1" kern="10" spc="0"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00FF" mc:Ignorable="a14" a14:legacySpreadsheetColorIndex="14">
                <a:alpha val="50999"/>
              </a:srgbClr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1209260</xdr:colOff>
      <xdr:row>22</xdr:row>
      <xdr:rowOff>70403</xdr:rowOff>
    </xdr:from>
    <xdr:to>
      <xdr:col>4</xdr:col>
      <xdr:colOff>3619085</xdr:colOff>
      <xdr:row>26</xdr:row>
      <xdr:rowOff>114301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050195" y="4137164"/>
          <a:ext cx="2409825" cy="971550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 No, Vendor Name(EN)</a:t>
          </a: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+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変更箇所を入力してください。</a:t>
          </a:r>
        </a:p>
      </xdr:txBody>
    </xdr:sp>
    <xdr:clientData/>
  </xdr:twoCellAnchor>
  <xdr:twoCellAnchor>
    <xdr:from>
      <xdr:col>2</xdr:col>
      <xdr:colOff>803413</xdr:colOff>
      <xdr:row>0</xdr:row>
      <xdr:rowOff>0</xdr:rowOff>
    </xdr:from>
    <xdr:to>
      <xdr:col>2</xdr:col>
      <xdr:colOff>2304219</xdr:colOff>
      <xdr:row>1</xdr:row>
      <xdr:rowOff>171449</xdr:rowOff>
    </xdr:to>
    <xdr:sp macro="" textlink="">
      <xdr:nvSpPr>
        <xdr:cNvPr id="5" name="WordArt 6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17543" y="0"/>
          <a:ext cx="1500806" cy="535884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736"/>
            </a:avLst>
          </a:prstTxWarp>
        </a:bodyPr>
        <a:lstStyle/>
        <a:p>
          <a:pPr algn="ctr" rtl="0">
            <a:buNone/>
          </a:pPr>
          <a:r>
            <a:rPr lang="en-US" altLang="ja-JP" sz="3600" i="1" kern="10" spc="0">
              <a:ln w="1270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FF" mc:Ignorable="a14" a14:legacySpreadsheetColorIndex="14">
                  <a:alpha val="50999"/>
                </a:srgbClr>
              </a:solidFill>
              <a:effectLst/>
              <a:latin typeface="ＭＳ Ｐゴシック"/>
              <a:ea typeface="ＭＳ Ｐゴシック"/>
            </a:rPr>
            <a:t>Sample</a:t>
          </a:r>
          <a:endParaRPr lang="ja-JP" altLang="en-US" sz="3600" i="1" kern="10" spc="0"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00FF" mc:Ignorable="a14" a14:legacySpreadsheetColorIndex="14">
                <a:alpha val="50999"/>
              </a:srgbClr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1639948</xdr:colOff>
      <xdr:row>8</xdr:row>
      <xdr:rowOff>82828</xdr:rowOff>
    </xdr:from>
    <xdr:to>
      <xdr:col>6</xdr:col>
      <xdr:colOff>91929</xdr:colOff>
      <xdr:row>9</xdr:row>
      <xdr:rowOff>198784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480883" y="1921567"/>
          <a:ext cx="2419350" cy="381000"/>
        </a:xfrm>
        <a:prstGeom prst="wedgeRoundRectCallout">
          <a:avLst>
            <a:gd name="adj1" fmla="val -72083"/>
            <a:gd name="adj2" fmla="val 32500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入力必須：該当の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 No.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を入力</a:t>
          </a:r>
        </a:p>
      </xdr:txBody>
    </xdr:sp>
    <xdr:clientData/>
  </xdr:twoCellAnchor>
  <xdr:twoCellAnchor>
    <xdr:from>
      <xdr:col>4</xdr:col>
      <xdr:colOff>2716273</xdr:colOff>
      <xdr:row>13</xdr:row>
      <xdr:rowOff>48043</xdr:rowOff>
    </xdr:from>
    <xdr:to>
      <xdr:col>6</xdr:col>
      <xdr:colOff>1168254</xdr:colOff>
      <xdr:row>17</xdr:row>
      <xdr:rowOff>119273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564248" y="3372268"/>
          <a:ext cx="2423906" cy="737980"/>
        </a:xfrm>
        <a:prstGeom prst="wedgeRoundRectCallout">
          <a:avLst>
            <a:gd name="adj1" fmla="val -77989"/>
            <a:gd name="adj2" fmla="val 15000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入力必須：該当の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名を入力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1641613</xdr:colOff>
      <xdr:row>8</xdr:row>
      <xdr:rowOff>82828</xdr:rowOff>
    </xdr:from>
    <xdr:to>
      <xdr:col>6</xdr:col>
      <xdr:colOff>93594</xdr:colOff>
      <xdr:row>9</xdr:row>
      <xdr:rowOff>198784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482548" y="1921567"/>
          <a:ext cx="2419350" cy="381000"/>
        </a:xfrm>
        <a:prstGeom prst="wedgeRoundRectCallout">
          <a:avLst>
            <a:gd name="adj1" fmla="val -72083"/>
            <a:gd name="adj2" fmla="val 32500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入力必須：該当の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 No.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を入力</a:t>
          </a:r>
        </a:p>
      </xdr:txBody>
    </xdr:sp>
    <xdr:clientData/>
  </xdr:twoCellAnchor>
  <xdr:twoCellAnchor>
    <xdr:from>
      <xdr:col>4</xdr:col>
      <xdr:colOff>2717938</xdr:colOff>
      <xdr:row>13</xdr:row>
      <xdr:rowOff>28993</xdr:rowOff>
    </xdr:from>
    <xdr:to>
      <xdr:col>6</xdr:col>
      <xdr:colOff>1169919</xdr:colOff>
      <xdr:row>17</xdr:row>
      <xdr:rowOff>100223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565913" y="3353218"/>
          <a:ext cx="2423906" cy="737980"/>
        </a:xfrm>
        <a:prstGeom prst="wedgeRoundRectCallout">
          <a:avLst>
            <a:gd name="adj1" fmla="val -77989"/>
            <a:gd name="adj2" fmla="val 15000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入力必須：該当の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名を入力</a:t>
          </a:r>
        </a:p>
      </xdr:txBody>
    </xdr:sp>
    <xdr:clientData/>
  </xdr:twoCellAnchor>
  <xdr:twoCellAnchor editAs="oneCell">
    <xdr:from>
      <xdr:col>4</xdr:col>
      <xdr:colOff>430696</xdr:colOff>
      <xdr:row>19</xdr:row>
      <xdr:rowOff>212863</xdr:rowOff>
    </xdr:from>
    <xdr:to>
      <xdr:col>4</xdr:col>
      <xdr:colOff>3764446</xdr:colOff>
      <xdr:row>31</xdr:row>
      <xdr:rowOff>125482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271631" y="3583885"/>
          <a:ext cx="3333750" cy="2695575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会社コード拡張時の入力必須項目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 No.</a:t>
          </a: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 Name</a:t>
          </a: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Payment Term</a:t>
          </a: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  Payment Method</a:t>
          </a: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銀行情報追加などを含む、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情報の変更も必要な場合は、上記に加え、必要情報を入力してください。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800100</xdr:colOff>
      <xdr:row>0</xdr:row>
      <xdr:rowOff>0</xdr:rowOff>
    </xdr:from>
    <xdr:to>
      <xdr:col>2</xdr:col>
      <xdr:colOff>2300906</xdr:colOff>
      <xdr:row>1</xdr:row>
      <xdr:rowOff>176892</xdr:rowOff>
    </xdr:to>
    <xdr:sp macro="" textlink="">
      <xdr:nvSpPr>
        <xdr:cNvPr id="5" name="WordArt 6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19200" y="0"/>
          <a:ext cx="1500806" cy="538842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736"/>
            </a:avLst>
          </a:prstTxWarp>
        </a:bodyPr>
        <a:lstStyle/>
        <a:p>
          <a:pPr algn="ctr" rtl="0">
            <a:buNone/>
          </a:pPr>
          <a:r>
            <a:rPr lang="en-US" altLang="ja-JP" sz="3600" i="1" kern="10" spc="0">
              <a:ln w="1270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FF" mc:Ignorable="a14" a14:legacySpreadsheetColorIndex="14">
                  <a:alpha val="50999"/>
                </a:srgbClr>
              </a:solidFill>
              <a:effectLst/>
              <a:latin typeface="ＭＳ Ｐゴシック"/>
              <a:ea typeface="ＭＳ Ｐゴシック"/>
            </a:rPr>
            <a:t>Sample</a:t>
          </a:r>
          <a:endParaRPr lang="ja-JP" altLang="en-US" sz="3600" i="1" kern="10" spc="0"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00FF" mc:Ignorable="a14" a14:legacySpreadsheetColorIndex="14">
                <a:alpha val="50999"/>
              </a:srgbClr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29307</xdr:colOff>
      <xdr:row>4</xdr:row>
      <xdr:rowOff>0</xdr:rowOff>
    </xdr:from>
    <xdr:to>
      <xdr:col>12</xdr:col>
      <xdr:colOff>306788</xdr:colOff>
      <xdr:row>10</xdr:row>
      <xdr:rowOff>163967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07" y="864577"/>
          <a:ext cx="7575096" cy="1263005"/>
        </a:xfrm>
        <a:prstGeom prst="rect">
          <a:avLst/>
        </a:prstGeom>
      </xdr:spPr>
    </xdr:pic>
    <xdr:clientData/>
  </xdr:twoCellAnchor>
  <xdr:twoCellAnchor>
    <xdr:from>
      <xdr:col>0</xdr:col>
      <xdr:colOff>29307</xdr:colOff>
      <xdr:row>13</xdr:row>
      <xdr:rowOff>14654</xdr:rowOff>
    </xdr:from>
    <xdr:to>
      <xdr:col>12</xdr:col>
      <xdr:colOff>497267</xdr:colOff>
      <xdr:row>17</xdr:row>
      <xdr:rowOff>172127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27402" y="2504932"/>
          <a:ext cx="8045563" cy="880841"/>
          <a:chOff x="9525" y="2532186"/>
          <a:chExt cx="7765575" cy="890165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8100" y="2979860"/>
            <a:ext cx="7737000" cy="442491"/>
          </a:xfrm>
          <a:prstGeom prst="rect">
            <a:avLst/>
          </a:prstGeom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4867"/>
          <a:stretch/>
        </xdr:blipFill>
        <xdr:spPr>
          <a:xfrm>
            <a:off x="9525" y="2532186"/>
            <a:ext cx="3909892" cy="45720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29307</xdr:colOff>
      <xdr:row>23</xdr:row>
      <xdr:rowOff>65942</xdr:rowOff>
    </xdr:from>
    <xdr:to>
      <xdr:col>12</xdr:col>
      <xdr:colOff>265762</xdr:colOff>
      <xdr:row>29</xdr:row>
      <xdr:rowOff>8663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307" y="4476750"/>
          <a:ext cx="7534070" cy="10417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KVCD\LOCALS~1\Temp\notesB18105\CS_SY_01_VMD_Modific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KVCD\LOCALS~1\Temp\notesB18105\CS_SY_01_VMD_Modifi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MD form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MD form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voice-kohyo.nta.go.jp/" TargetMode="External"/><Relationship Id="rId1" Type="http://schemas.openxmlformats.org/officeDocument/2006/relationships/hyperlink" Target="http://zengin.ajtw.net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***.***@bayer.com" TargetMode="External"/><Relationship Id="rId1" Type="http://schemas.openxmlformats.org/officeDocument/2006/relationships/hyperlink" Target="http://zengin.ajtw.net/" TargetMode="Externa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***.***@bayer.com" TargetMode="External"/><Relationship Id="rId1" Type="http://schemas.openxmlformats.org/officeDocument/2006/relationships/hyperlink" Target="http://zengin.ajtw.net/" TargetMode="External"/><Relationship Id="rId5" Type="http://schemas.openxmlformats.org/officeDocument/2006/relationships/drawing" Target="../drawings/drawing3.xml"/><Relationship Id="rId4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***.***@bayer.com" TargetMode="External"/><Relationship Id="rId1" Type="http://schemas.openxmlformats.org/officeDocument/2006/relationships/hyperlink" Target="http://zengin.ajtw.net/" TargetMode="External"/><Relationship Id="rId5" Type="http://schemas.openxmlformats.org/officeDocument/2006/relationships/drawing" Target="../drawings/drawing4.xml"/><Relationship Id="rId4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sp-coll-bag.ap.bayer.cnb/sites/020017/public/Intranet/Image/info/&#27861;&#20154;(&#26684;)Vendor&#12398;&#21475;&#24231;&#21517;&#32681;&#12398;&#30331;&#37682;&#12539;&#22793;&#26356;&#12398;&#36939;&#29992;&#12364;&#22793;&#26356;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3"/>
  </sheetPr>
  <dimension ref="A1:V65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6" sqref="J6"/>
    </sheetView>
  </sheetViews>
  <sheetFormatPr baseColWidth="10" defaultColWidth="3.109375" defaultRowHeight="14.4"/>
  <cols>
    <col min="1" max="1" width="3.109375" style="78"/>
    <col min="2" max="2" width="3.109375" style="3" customWidth="1"/>
    <col min="3" max="3" width="34.6640625" style="3" customWidth="1"/>
    <col min="4" max="4" width="1.6640625" style="3" customWidth="1"/>
    <col min="5" max="5" width="39.5546875" style="4" customWidth="1"/>
    <col min="6" max="6" width="1.33203125" style="2" customWidth="1"/>
    <col min="7" max="7" width="33.33203125" style="2" customWidth="1"/>
    <col min="8" max="8" width="6.6640625" style="2" customWidth="1"/>
    <col min="9" max="9" width="7.44140625" style="5" bestFit="1" customWidth="1"/>
    <col min="10" max="10" width="90.88671875" style="2" customWidth="1"/>
    <col min="11" max="11" width="4.33203125" style="5" customWidth="1"/>
    <col min="12" max="12" width="5.33203125" style="2" customWidth="1"/>
    <col min="13" max="14" width="3.109375" style="2" customWidth="1"/>
    <col min="15" max="15" width="11.44140625" style="2" hidden="1" customWidth="1"/>
    <col min="16" max="16" width="2.88671875" style="2" customWidth="1"/>
    <col min="17" max="17" width="3.109375" style="2" customWidth="1"/>
    <col min="18" max="16384" width="3.109375" style="2"/>
  </cols>
  <sheetData>
    <row r="1" spans="1:22" s="78" customFormat="1" ht="28.5" customHeight="1">
      <c r="C1" s="87"/>
      <c r="E1" s="87" t="s">
        <v>0</v>
      </c>
      <c r="F1" s="87"/>
      <c r="G1" s="87"/>
      <c r="I1" s="86"/>
      <c r="K1" s="86"/>
    </row>
    <row r="2" spans="1:22" s="89" customFormat="1" ht="14.25" customHeight="1">
      <c r="B2" s="90"/>
      <c r="C2" s="91"/>
      <c r="D2" s="92"/>
      <c r="E2" s="93"/>
      <c r="G2" s="88" t="s">
        <v>1</v>
      </c>
      <c r="H2" s="94"/>
      <c r="I2" s="95"/>
      <c r="J2" s="94"/>
      <c r="K2" s="95"/>
      <c r="L2" s="94"/>
    </row>
    <row r="3" spans="1:22" ht="12" customHeight="1">
      <c r="B3" s="6"/>
      <c r="C3" s="2"/>
      <c r="D3" s="4"/>
      <c r="E3" s="2"/>
      <c r="G3" s="84"/>
      <c r="H3" s="84"/>
      <c r="I3" s="85"/>
      <c r="J3" s="84"/>
      <c r="K3" s="85"/>
      <c r="L3" s="84"/>
    </row>
    <row r="4" spans="1:22" ht="31.5" customHeight="1">
      <c r="B4" s="6"/>
      <c r="C4" s="10" t="s">
        <v>2</v>
      </c>
      <c r="D4" s="8"/>
      <c r="E4" s="36"/>
      <c r="G4" s="42" t="s">
        <v>3</v>
      </c>
      <c r="H4" s="13"/>
      <c r="I4" s="14"/>
      <c r="J4" s="73"/>
      <c r="K4" s="14"/>
    </row>
    <row r="5" spans="1:22" ht="18.600000000000001">
      <c r="B5" s="6"/>
      <c r="C5" s="10" t="s">
        <v>4</v>
      </c>
      <c r="D5" s="11"/>
      <c r="E5" s="15"/>
      <c r="G5" s="42" t="s">
        <v>5</v>
      </c>
      <c r="H5" s="13"/>
      <c r="I5" s="14"/>
      <c r="J5" s="73"/>
      <c r="K5" s="14"/>
    </row>
    <row r="6" spans="1:22" ht="18.600000000000001">
      <c r="B6" s="6"/>
      <c r="C6" s="10" t="s">
        <v>6</v>
      </c>
      <c r="D6" s="11"/>
      <c r="E6" s="15"/>
      <c r="G6" s="42" t="s">
        <v>7</v>
      </c>
      <c r="H6" s="13" t="s">
        <v>8</v>
      </c>
      <c r="I6" s="14"/>
      <c r="J6" s="73"/>
      <c r="K6" s="14"/>
    </row>
    <row r="7" spans="1:22" ht="18.600000000000001">
      <c r="B7" s="6"/>
      <c r="C7" s="10" t="s">
        <v>9</v>
      </c>
      <c r="D7" s="11"/>
      <c r="E7" s="15"/>
      <c r="G7" s="42" t="s">
        <v>10</v>
      </c>
      <c r="H7" s="13"/>
      <c r="I7" s="14"/>
      <c r="K7" s="14"/>
      <c r="V7" s="7"/>
    </row>
    <row r="8" spans="1:22" ht="18.600000000000001">
      <c r="B8" s="6"/>
      <c r="C8" s="10" t="s">
        <v>11</v>
      </c>
      <c r="D8" s="11"/>
      <c r="E8" s="103"/>
      <c r="G8" s="42" t="s">
        <v>12</v>
      </c>
      <c r="H8" s="13" t="s">
        <v>13</v>
      </c>
      <c r="I8" s="14"/>
      <c r="J8" s="2" t="s">
        <v>14</v>
      </c>
      <c r="K8" s="14"/>
    </row>
    <row r="9" spans="1:22" ht="21" customHeight="1">
      <c r="B9" s="37" t="s">
        <v>15</v>
      </c>
      <c r="D9" s="11"/>
      <c r="G9" s="16"/>
    </row>
    <row r="10" spans="1:22" s="13" customFormat="1" ht="16.2">
      <c r="A10" s="79"/>
      <c r="B10" s="17"/>
      <c r="C10" s="18" t="s">
        <v>16</v>
      </c>
      <c r="D10" s="3"/>
      <c r="E10" s="19"/>
      <c r="G10" s="42" t="s">
        <v>17</v>
      </c>
      <c r="H10" s="13" t="s">
        <v>18</v>
      </c>
      <c r="I10" s="14" t="s">
        <v>19</v>
      </c>
      <c r="J10" s="13" t="s">
        <v>20</v>
      </c>
      <c r="K10" s="14"/>
    </row>
    <row r="11" spans="1:22" s="13" customFormat="1" ht="18.600000000000001">
      <c r="A11" s="79"/>
      <c r="B11" s="17"/>
      <c r="C11" s="138" t="s">
        <v>21</v>
      </c>
      <c r="D11" s="11"/>
      <c r="E11" s="19"/>
      <c r="G11" s="42" t="s">
        <v>22</v>
      </c>
      <c r="H11" s="13" t="s">
        <v>18</v>
      </c>
      <c r="I11" s="14" t="s">
        <v>23</v>
      </c>
      <c r="J11" s="13" t="s">
        <v>24</v>
      </c>
      <c r="K11" s="14"/>
    </row>
    <row r="12" spans="1:22" s="13" customFormat="1" ht="18.600000000000001">
      <c r="A12" s="79"/>
      <c r="B12" s="6"/>
      <c r="C12" s="40" t="s">
        <v>25</v>
      </c>
      <c r="D12" s="11"/>
      <c r="E12" s="39" t="s">
        <v>26</v>
      </c>
      <c r="G12" s="42" t="s">
        <v>27</v>
      </c>
      <c r="I12" s="14" t="s">
        <v>28</v>
      </c>
      <c r="K12" s="14"/>
    </row>
    <row r="13" spans="1:22" s="13" customFormat="1" ht="18" customHeight="1">
      <c r="A13" s="79"/>
      <c r="B13" s="17"/>
      <c r="C13" s="40" t="s">
        <v>29</v>
      </c>
      <c r="D13" s="17"/>
      <c r="E13" s="39" t="s">
        <v>30</v>
      </c>
      <c r="F13" s="2"/>
      <c r="G13" s="42" t="s">
        <v>31</v>
      </c>
      <c r="I13" s="14"/>
      <c r="K13" s="14"/>
    </row>
    <row r="14" spans="1:22" ht="6" customHeight="1">
      <c r="B14" s="6"/>
      <c r="C14" s="20"/>
      <c r="D14" s="17"/>
      <c r="E14" s="21"/>
      <c r="G14" s="22"/>
      <c r="H14" s="13"/>
      <c r="I14" s="14"/>
      <c r="J14" s="13"/>
      <c r="K14" s="13"/>
    </row>
    <row r="15" spans="1:22" s="13" customFormat="1" ht="18" customHeight="1">
      <c r="A15" s="79"/>
      <c r="B15" s="6"/>
      <c r="C15" s="10" t="s">
        <v>32</v>
      </c>
      <c r="D15" s="17"/>
      <c r="E15" s="128"/>
      <c r="F15" s="2"/>
      <c r="G15" s="42" t="s">
        <v>33</v>
      </c>
      <c r="H15" s="13" t="s">
        <v>18</v>
      </c>
      <c r="I15" s="14" t="s">
        <v>23</v>
      </c>
      <c r="J15" s="13" t="s">
        <v>34</v>
      </c>
      <c r="K15" s="14"/>
    </row>
    <row r="16" spans="1:22" s="13" customFormat="1" ht="18" customHeight="1">
      <c r="A16" s="79"/>
      <c r="B16" s="6"/>
      <c r="C16" s="10" t="s">
        <v>35</v>
      </c>
      <c r="D16" s="17"/>
      <c r="E16" s="15"/>
      <c r="G16" s="42" t="s">
        <v>36</v>
      </c>
      <c r="H16" s="13" t="s">
        <v>18</v>
      </c>
      <c r="I16" s="14" t="s">
        <v>23</v>
      </c>
      <c r="K16" s="14"/>
    </row>
    <row r="17" spans="1:13" s="13" customFormat="1" ht="18" customHeight="1">
      <c r="A17" s="79"/>
      <c r="B17" s="6"/>
      <c r="C17" s="38" t="s">
        <v>37</v>
      </c>
      <c r="D17" s="17"/>
      <c r="E17" s="15"/>
      <c r="G17" s="42" t="s">
        <v>38</v>
      </c>
      <c r="I17" s="14"/>
      <c r="K17" s="14"/>
    </row>
    <row r="18" spans="1:13" s="13" customFormat="1" ht="18" customHeight="1">
      <c r="A18" s="79"/>
      <c r="B18" s="6"/>
      <c r="C18" s="105" t="s">
        <v>39</v>
      </c>
      <c r="D18" s="17"/>
      <c r="E18" s="135" t="str">
        <f>LEFT(E15,10)</f>
        <v/>
      </c>
      <c r="G18" s="42" t="s">
        <v>40</v>
      </c>
      <c r="H18" s="104" t="s">
        <v>41</v>
      </c>
      <c r="I18" s="14" t="s">
        <v>19</v>
      </c>
      <c r="K18" s="14"/>
      <c r="M18" s="23"/>
    </row>
    <row r="19" spans="1:13" s="13" customFormat="1" ht="18" customHeight="1">
      <c r="A19" s="79"/>
      <c r="B19" s="6"/>
      <c r="C19" s="10" t="s">
        <v>42</v>
      </c>
      <c r="D19" s="17"/>
      <c r="E19" s="96"/>
      <c r="G19" s="42" t="s">
        <v>43</v>
      </c>
      <c r="H19" s="13" t="s">
        <v>18</v>
      </c>
      <c r="I19" s="14" t="s">
        <v>44</v>
      </c>
      <c r="J19" s="13" t="s">
        <v>45</v>
      </c>
      <c r="K19" s="14"/>
    </row>
    <row r="20" spans="1:13" s="13" customFormat="1" ht="18" customHeight="1">
      <c r="A20" s="79"/>
      <c r="B20" s="6"/>
      <c r="C20" s="10" t="s">
        <v>46</v>
      </c>
      <c r="D20" s="17"/>
      <c r="E20" s="15"/>
      <c r="G20" s="42" t="s">
        <v>47</v>
      </c>
      <c r="H20" s="13" t="s">
        <v>18</v>
      </c>
      <c r="I20" s="14" t="s">
        <v>19</v>
      </c>
      <c r="J20" s="13" t="s">
        <v>48</v>
      </c>
      <c r="K20" s="14"/>
    </row>
    <row r="21" spans="1:13" s="13" customFormat="1" ht="18" customHeight="1">
      <c r="A21" s="79"/>
      <c r="B21" s="6"/>
      <c r="C21" s="10" t="s">
        <v>49</v>
      </c>
      <c r="D21" s="17"/>
      <c r="E21" s="12"/>
      <c r="G21" s="42" t="s">
        <v>50</v>
      </c>
      <c r="H21" s="24"/>
      <c r="I21" s="24"/>
      <c r="J21" s="24"/>
      <c r="K21" s="23"/>
    </row>
    <row r="22" spans="1:13" s="13" customFormat="1" ht="18" customHeight="1">
      <c r="A22" s="79"/>
      <c r="B22" s="6"/>
      <c r="C22" s="10" t="s">
        <v>51</v>
      </c>
      <c r="D22" s="17"/>
      <c r="E22" s="132"/>
      <c r="G22" s="42" t="s">
        <v>52</v>
      </c>
      <c r="H22" s="13" t="s">
        <v>18</v>
      </c>
      <c r="I22" s="14" t="s">
        <v>23</v>
      </c>
      <c r="J22" s="13" t="s">
        <v>53</v>
      </c>
      <c r="K22" s="14"/>
    </row>
    <row r="23" spans="1:13" s="46" customFormat="1" ht="18" customHeight="1">
      <c r="A23" s="80"/>
      <c r="B23" s="44"/>
      <c r="C23" s="10" t="s">
        <v>54</v>
      </c>
      <c r="D23" s="3"/>
      <c r="E23" s="54"/>
      <c r="F23" s="13"/>
      <c r="G23" s="42" t="s">
        <v>55</v>
      </c>
      <c r="H23" s="13" t="s">
        <v>18</v>
      </c>
      <c r="I23" s="14" t="s">
        <v>23</v>
      </c>
      <c r="K23" s="47"/>
    </row>
    <row r="24" spans="1:13" s="13" customFormat="1" ht="18" customHeight="1">
      <c r="A24" s="79"/>
      <c r="B24" s="6"/>
      <c r="C24" s="10" t="s">
        <v>56</v>
      </c>
      <c r="D24" s="45"/>
      <c r="E24" s="12"/>
      <c r="F24" s="46"/>
      <c r="G24" s="42" t="s">
        <v>57</v>
      </c>
      <c r="I24" s="14"/>
      <c r="K24" s="14"/>
    </row>
    <row r="25" spans="1:13" s="13" customFormat="1" ht="18" customHeight="1">
      <c r="A25" s="79"/>
      <c r="B25" s="6"/>
      <c r="C25" s="10" t="s">
        <v>58</v>
      </c>
      <c r="D25" s="17"/>
      <c r="E25" s="25"/>
      <c r="G25" s="42" t="s">
        <v>59</v>
      </c>
      <c r="I25" s="14" t="s">
        <v>60</v>
      </c>
      <c r="J25" s="13" t="s">
        <v>61</v>
      </c>
      <c r="K25" s="14"/>
    </row>
    <row r="26" spans="1:13" s="46" customFormat="1" ht="18" customHeight="1">
      <c r="A26" s="80"/>
      <c r="B26" s="44"/>
      <c r="C26" s="10" t="s">
        <v>62</v>
      </c>
      <c r="D26" s="11"/>
      <c r="E26" s="48"/>
      <c r="F26" s="13"/>
      <c r="G26" s="42" t="s">
        <v>63</v>
      </c>
      <c r="I26" s="14" t="s">
        <v>64</v>
      </c>
      <c r="J26" s="13" t="s">
        <v>65</v>
      </c>
      <c r="K26" s="47"/>
    </row>
    <row r="27" spans="1:13" s="46" customFormat="1" ht="18" customHeight="1">
      <c r="A27" s="80"/>
      <c r="B27" s="44"/>
      <c r="C27" s="38" t="s">
        <v>66</v>
      </c>
      <c r="D27" s="45"/>
      <c r="E27" s="15"/>
      <c r="G27" s="42" t="s">
        <v>67</v>
      </c>
      <c r="I27" s="14"/>
      <c r="J27" s="13"/>
      <c r="K27" s="47"/>
    </row>
    <row r="28" spans="1:13" s="13" customFormat="1" ht="18" customHeight="1">
      <c r="A28" s="79"/>
      <c r="B28" s="6"/>
      <c r="C28" s="10" t="s">
        <v>68</v>
      </c>
      <c r="D28" s="45"/>
      <c r="E28" s="15"/>
      <c r="F28" s="46"/>
      <c r="G28" s="42" t="s">
        <v>69</v>
      </c>
      <c r="H28" s="13" t="s">
        <v>18</v>
      </c>
      <c r="I28" s="14" t="s">
        <v>70</v>
      </c>
      <c r="J28" s="13" t="s">
        <v>71</v>
      </c>
      <c r="K28" s="14"/>
    </row>
    <row r="29" spans="1:13" s="13" customFormat="1" ht="18" customHeight="1">
      <c r="A29" s="79"/>
      <c r="B29" s="6"/>
      <c r="C29" s="105" t="s">
        <v>72</v>
      </c>
      <c r="D29" s="3"/>
      <c r="E29" s="135" t="str">
        <f>IF(E20&lt;&gt;"",_xlfn.FILTERXML(_xlfn.WEBSERVICE("http://zip.cgis.biz/xml/zip.php?zn="&amp;SUBSTITUTE(E20,"-","")),"/ZIP_result/ADDRESS_value/value[@city]/@city"),"")</f>
        <v/>
      </c>
      <c r="G29" s="42" t="s">
        <v>73</v>
      </c>
      <c r="H29" s="104" t="s">
        <v>41</v>
      </c>
      <c r="I29" s="14" t="s">
        <v>60</v>
      </c>
      <c r="K29" s="14"/>
    </row>
    <row r="30" spans="1:13" s="13" customFormat="1" ht="18" customHeight="1">
      <c r="A30" s="79"/>
      <c r="B30" s="6"/>
      <c r="C30" s="10" t="s">
        <v>74</v>
      </c>
      <c r="D30" s="3"/>
      <c r="E30" s="15"/>
      <c r="G30" s="42" t="s">
        <v>75</v>
      </c>
      <c r="I30" s="14" t="s">
        <v>60</v>
      </c>
      <c r="J30" s="13" t="s">
        <v>76</v>
      </c>
      <c r="K30" s="14"/>
    </row>
    <row r="31" spans="1:13" s="13" customFormat="1" ht="18" customHeight="1">
      <c r="A31" s="79"/>
      <c r="B31" s="6"/>
      <c r="C31" s="10" t="s">
        <v>77</v>
      </c>
      <c r="D31" s="3"/>
      <c r="E31" s="15"/>
      <c r="G31" s="42" t="s">
        <v>78</v>
      </c>
      <c r="H31" s="13" t="s">
        <v>18</v>
      </c>
      <c r="I31" s="14" t="s">
        <v>60</v>
      </c>
      <c r="J31" s="13" t="s">
        <v>79</v>
      </c>
      <c r="K31" s="14"/>
    </row>
    <row r="32" spans="1:13" s="13" customFormat="1" ht="18" customHeight="1">
      <c r="A32" s="79"/>
      <c r="B32" s="6"/>
      <c r="C32" s="10" t="s">
        <v>80</v>
      </c>
      <c r="D32" s="17"/>
      <c r="E32" s="15"/>
      <c r="G32" s="42" t="s">
        <v>81</v>
      </c>
      <c r="H32" s="13" t="s">
        <v>18</v>
      </c>
      <c r="I32" s="14" t="s">
        <v>60</v>
      </c>
      <c r="J32" s="13" t="s">
        <v>79</v>
      </c>
      <c r="K32" s="14"/>
    </row>
    <row r="33" spans="1:15" s="13" customFormat="1" ht="18" customHeight="1">
      <c r="A33" s="79"/>
      <c r="B33" s="6"/>
      <c r="C33" s="10" t="s">
        <v>82</v>
      </c>
      <c r="D33" s="17"/>
      <c r="E33" s="107"/>
      <c r="G33" s="42" t="s">
        <v>83</v>
      </c>
      <c r="H33" s="13" t="s">
        <v>18</v>
      </c>
      <c r="I33" s="14"/>
      <c r="K33" s="14"/>
    </row>
    <row r="34" spans="1:15" s="13" customFormat="1" ht="18.600000000000001">
      <c r="A34" s="79"/>
      <c r="B34" s="6"/>
      <c r="C34" s="38" t="s">
        <v>84</v>
      </c>
      <c r="D34" s="17"/>
      <c r="E34" s="15"/>
      <c r="G34" s="42" t="s">
        <v>85</v>
      </c>
      <c r="I34" s="14"/>
      <c r="J34" s="13" t="s">
        <v>86</v>
      </c>
      <c r="K34" s="14"/>
    </row>
    <row r="35" spans="1:15" s="13" customFormat="1" ht="18.600000000000001">
      <c r="A35" s="79"/>
      <c r="B35" s="6"/>
      <c r="C35" s="10" t="s">
        <v>87</v>
      </c>
      <c r="D35" s="17"/>
      <c r="E35" s="96"/>
      <c r="G35" s="42" t="s">
        <v>88</v>
      </c>
      <c r="H35" s="13" t="s">
        <v>18</v>
      </c>
      <c r="I35" s="14" t="s">
        <v>89</v>
      </c>
      <c r="K35" s="14"/>
    </row>
    <row r="36" spans="1:15" s="13" customFormat="1" ht="18" customHeight="1">
      <c r="A36" s="79"/>
      <c r="B36" s="6"/>
      <c r="C36" s="10" t="s">
        <v>90</v>
      </c>
      <c r="D36" s="28"/>
      <c r="E36" s="77"/>
      <c r="G36" s="42" t="s">
        <v>91</v>
      </c>
      <c r="H36" s="13" t="s">
        <v>18</v>
      </c>
      <c r="I36" s="14" t="s">
        <v>92</v>
      </c>
      <c r="J36" s="71" t="s">
        <v>93</v>
      </c>
      <c r="K36" s="14"/>
    </row>
    <row r="37" spans="1:15" s="13" customFormat="1" ht="18" customHeight="1">
      <c r="A37" s="79"/>
      <c r="B37" s="6"/>
      <c r="C37" s="105" t="s">
        <v>94</v>
      </c>
      <c r="D37" s="27"/>
      <c r="E37" s="135" t="str">
        <f>IF(E36&lt;&gt;"",MID(SUBSTITUTE(SUBSTITUTE(SUBSTITUTE(_xlfn.WEBSERVICE("https://bank.teraren.com/banks/"&amp;LEFT(E36,4)&amp;".json"),"""",""),"{",""),"}",""),FIND("name",SUBSTITUTE(SUBSTITUTE(SUBSTITUTE(_xlfn.WEBSERVICE("https://bank.teraren.com/banks/"&amp;LEFT(E36,4)&amp;".json"),"""",""),"{",""),"}",""))+5,FIND(",roma",SUBSTITUTE(SUBSTITUTE(SUBSTITUTE(_xlfn.WEBSERVICE("https://bank.teraren.com/banks/"&amp;LEFT(E36,4)&amp;".json"),"""",""),"{",""),"}",""))-(FIND("name",SUBSTITUTE(SUBSTITUTE(SUBSTITUTE(_xlfn.WEBSERVICE("https://bank.teraren.com/banks/"&amp;LEFT(E36,4)&amp;".json"),"""",""),"{",""),"}",""))+5)),"")</f>
        <v/>
      </c>
      <c r="G37" s="42" t="s">
        <v>95</v>
      </c>
      <c r="H37" s="104" t="s">
        <v>41</v>
      </c>
      <c r="I37" s="14" t="s">
        <v>28</v>
      </c>
      <c r="J37" s="104" t="s">
        <v>96</v>
      </c>
      <c r="K37" s="14"/>
    </row>
    <row r="38" spans="1:15" s="13" customFormat="1" ht="18" customHeight="1">
      <c r="A38" s="79"/>
      <c r="B38" s="6"/>
      <c r="C38" s="105" t="s">
        <v>97</v>
      </c>
      <c r="D38" s="28"/>
      <c r="E38" s="135" t="str">
        <f>IF(E36&lt;&gt;"",MID(SUBSTITUTE(SUBSTITUTE(SUBSTITUTE(_xlfn.WEBSERVICE("https://bank.teraren.com/banks/"&amp;LEFT(E36,4)&amp;"/branches/"&amp;RIGHT(E36,3)&amp;".json"),"""",""),"{",""),"}",""),FIND("name",SUBSTITUTE(SUBSTITUTE(SUBSTITUTE(_xlfn.WEBSERVICE("https://bank.teraren.com/banks/"&amp;LEFT(E36,4)&amp;"/branches/"&amp;RIGHT(E36,3)&amp;".json"),"""",""),"{",""),"}",""))+5,FIND(",roma",SUBSTITUTE(SUBSTITUTE(SUBSTITUTE(_xlfn.WEBSERVICE("https://bank.teraren.com/banks/"&amp;LEFT(E36,4)&amp;"/branches/"&amp;RIGHT(E36,3)&amp;".json"),"""",""),"{",""),"}",""))-(FIND("name",SUBSTITUTE(SUBSTITUTE(SUBSTITUTE(_xlfn.WEBSERVICE("https://bank.teraren.com/banks/"&amp;LEFT(E36,4)&amp;"/branches/"&amp;RIGHT(E36,3)&amp;".json"),"""",""),"{",""),"}",""))+5)),"")</f>
        <v/>
      </c>
      <c r="G38" s="42" t="s">
        <v>98</v>
      </c>
      <c r="H38" s="104" t="s">
        <v>41</v>
      </c>
      <c r="I38" s="14"/>
      <c r="J38" s="104" t="s">
        <v>96</v>
      </c>
      <c r="K38" s="14"/>
    </row>
    <row r="39" spans="1:15" s="13" customFormat="1" ht="18" customHeight="1">
      <c r="A39" s="79"/>
      <c r="B39" s="6"/>
      <c r="C39" s="10" t="s">
        <v>99</v>
      </c>
      <c r="D39" s="28"/>
      <c r="E39" s="15"/>
      <c r="G39" s="42" t="s">
        <v>100</v>
      </c>
      <c r="H39" s="13" t="s">
        <v>101</v>
      </c>
      <c r="I39" s="14"/>
      <c r="K39" s="14"/>
    </row>
    <row r="40" spans="1:15" s="13" customFormat="1" ht="18" customHeight="1">
      <c r="A40" s="79"/>
      <c r="B40" s="6"/>
      <c r="C40" s="10" t="s">
        <v>102</v>
      </c>
      <c r="D40" s="28"/>
      <c r="E40" s="15"/>
      <c r="G40" s="42" t="s">
        <v>103</v>
      </c>
      <c r="H40" s="13" t="s">
        <v>101</v>
      </c>
      <c r="I40" s="14"/>
      <c r="K40" s="14"/>
    </row>
    <row r="41" spans="1:15" s="13" customFormat="1" ht="18" customHeight="1">
      <c r="A41" s="79"/>
      <c r="B41" s="6"/>
      <c r="C41" s="10" t="s">
        <v>104</v>
      </c>
      <c r="D41" s="27"/>
      <c r="E41" s="55"/>
      <c r="G41" s="42" t="s">
        <v>105</v>
      </c>
      <c r="H41" s="13" t="s">
        <v>18</v>
      </c>
      <c r="I41" s="14" t="s">
        <v>106</v>
      </c>
      <c r="K41" s="14"/>
    </row>
    <row r="42" spans="1:15" s="13" customFormat="1" ht="18" customHeight="1">
      <c r="A42" s="79"/>
      <c r="B42" s="6"/>
      <c r="C42" s="10" t="s">
        <v>107</v>
      </c>
      <c r="D42" s="27"/>
      <c r="E42" s="77"/>
      <c r="G42" s="42" t="s">
        <v>108</v>
      </c>
      <c r="H42" s="13" t="s">
        <v>18</v>
      </c>
      <c r="I42" s="14" t="s">
        <v>109</v>
      </c>
      <c r="J42" s="131" t="s">
        <v>110</v>
      </c>
      <c r="K42" s="14"/>
    </row>
    <row r="43" spans="1:15" s="13" customFormat="1" ht="18" customHeight="1">
      <c r="A43" s="79"/>
      <c r="B43" s="6"/>
      <c r="C43" s="10" t="s">
        <v>111</v>
      </c>
      <c r="D43" s="27"/>
      <c r="E43" s="12"/>
      <c r="G43" s="42" t="s">
        <v>112</v>
      </c>
      <c r="H43" s="13" t="s">
        <v>18</v>
      </c>
      <c r="I43" s="14" t="s">
        <v>89</v>
      </c>
      <c r="J43" s="2"/>
      <c r="K43" s="14"/>
    </row>
    <row r="44" spans="1:15" ht="22.5" customHeight="1">
      <c r="B44" s="37" t="s">
        <v>113</v>
      </c>
      <c r="D44" s="27"/>
      <c r="O44" s="13"/>
    </row>
    <row r="45" spans="1:15" s="13" customFormat="1" ht="18" customHeight="1">
      <c r="A45" s="78"/>
      <c r="B45" s="6"/>
      <c r="C45" s="40" t="s">
        <v>114</v>
      </c>
      <c r="D45" s="3"/>
      <c r="E45" s="39" t="s">
        <v>115</v>
      </c>
      <c r="G45" s="42" t="s">
        <v>116</v>
      </c>
      <c r="H45" s="13" t="s">
        <v>117</v>
      </c>
      <c r="I45" s="14"/>
      <c r="K45" s="14"/>
    </row>
    <row r="46" spans="1:15" s="13" customFormat="1" ht="18" customHeight="1">
      <c r="A46" s="79"/>
      <c r="B46" s="6"/>
      <c r="C46" s="10" t="s">
        <v>118</v>
      </c>
      <c r="D46" s="17"/>
      <c r="E46" s="96"/>
      <c r="F46" s="2"/>
      <c r="G46" s="42" t="s">
        <v>119</v>
      </c>
      <c r="H46" s="13" t="s">
        <v>18</v>
      </c>
      <c r="I46" s="14"/>
      <c r="K46" s="14"/>
    </row>
    <row r="47" spans="1:15" s="13" customFormat="1" ht="18" customHeight="1">
      <c r="A47" s="79"/>
      <c r="B47" s="6"/>
      <c r="C47" s="10" t="s">
        <v>120</v>
      </c>
      <c r="D47" s="17"/>
      <c r="E47" s="15"/>
      <c r="G47" s="42" t="s">
        <v>121</v>
      </c>
      <c r="I47" s="14"/>
      <c r="K47" s="14"/>
    </row>
    <row r="48" spans="1:15" s="13" customFormat="1" ht="18" customHeight="1">
      <c r="A48" s="79"/>
      <c r="B48" s="6"/>
      <c r="C48" s="10" t="s">
        <v>122</v>
      </c>
      <c r="D48" s="17"/>
      <c r="E48" s="29"/>
      <c r="G48" s="42" t="s">
        <v>123</v>
      </c>
      <c r="H48" s="13" t="s">
        <v>18</v>
      </c>
      <c r="I48" s="14"/>
      <c r="K48" s="14"/>
      <c r="O48" s="102" t="s">
        <v>124</v>
      </c>
    </row>
    <row r="49" spans="1:21" s="13" customFormat="1" ht="18" customHeight="1">
      <c r="A49" s="79"/>
      <c r="B49" s="6"/>
      <c r="C49" s="10" t="s">
        <v>125</v>
      </c>
      <c r="D49" s="17"/>
      <c r="E49" s="29"/>
      <c r="F49" s="2"/>
      <c r="G49" s="42" t="s">
        <v>126</v>
      </c>
      <c r="I49" s="14"/>
      <c r="J49" s="129" t="s">
        <v>127</v>
      </c>
      <c r="K49" s="14"/>
      <c r="O49" s="102" t="s">
        <v>128</v>
      </c>
    </row>
    <row r="50" spans="1:21" s="13" customFormat="1" ht="18" customHeight="1">
      <c r="A50" s="79"/>
      <c r="B50" s="17"/>
      <c r="C50" s="10" t="s">
        <v>129</v>
      </c>
      <c r="D50" s="17"/>
      <c r="E50" s="96"/>
      <c r="F50" s="2"/>
      <c r="G50" s="42" t="s">
        <v>130</v>
      </c>
      <c r="H50" s="13" t="s">
        <v>18</v>
      </c>
      <c r="I50" s="14" t="s">
        <v>44</v>
      </c>
      <c r="J50" s="13" t="s">
        <v>131</v>
      </c>
      <c r="K50" s="14"/>
      <c r="O50" s="102" t="s">
        <v>132</v>
      </c>
    </row>
    <row r="51" spans="1:21" s="13" customFormat="1" ht="18" customHeight="1">
      <c r="A51" s="79"/>
      <c r="B51" s="17"/>
      <c r="C51" s="10" t="s">
        <v>133</v>
      </c>
      <c r="D51" s="27"/>
      <c r="E51" s="96"/>
      <c r="F51" s="2"/>
      <c r="G51" s="42" t="s">
        <v>134</v>
      </c>
      <c r="H51" s="13" t="s">
        <v>18</v>
      </c>
      <c r="I51" s="14" t="s">
        <v>89</v>
      </c>
      <c r="J51" s="13" t="s">
        <v>135</v>
      </c>
      <c r="K51" s="14"/>
      <c r="L51" s="23"/>
      <c r="M51" s="23"/>
      <c r="N51" s="23"/>
      <c r="O51" s="102" t="s">
        <v>136</v>
      </c>
      <c r="P51" s="23"/>
      <c r="Q51" s="23"/>
      <c r="R51" s="23"/>
      <c r="S51" s="23"/>
      <c r="T51" s="23"/>
      <c r="U51" s="23"/>
    </row>
    <row r="52" spans="1:21" s="13" customFormat="1" ht="18" customHeight="1">
      <c r="A52" s="79"/>
      <c r="B52" s="17"/>
      <c r="C52" s="10" t="s">
        <v>137</v>
      </c>
      <c r="D52" s="27"/>
      <c r="E52" s="15"/>
      <c r="F52" s="2"/>
      <c r="G52" s="42" t="s">
        <v>138</v>
      </c>
      <c r="H52" s="13" t="s">
        <v>18</v>
      </c>
      <c r="I52" s="14" t="s">
        <v>89</v>
      </c>
      <c r="J52" s="13" t="s">
        <v>135</v>
      </c>
      <c r="K52" s="14"/>
      <c r="O52" s="102" t="s">
        <v>139</v>
      </c>
    </row>
    <row r="53" spans="1:21" ht="18" customHeight="1">
      <c r="C53" s="26" t="s">
        <v>140</v>
      </c>
      <c r="D53" s="27"/>
      <c r="E53" s="15" t="s">
        <v>141</v>
      </c>
      <c r="G53" s="42" t="s">
        <v>142</v>
      </c>
      <c r="H53" s="13" t="s">
        <v>18</v>
      </c>
      <c r="I53" s="14" t="s">
        <v>143</v>
      </c>
      <c r="J53" s="13" t="s">
        <v>135</v>
      </c>
      <c r="K53" s="14"/>
      <c r="O53" s="102" t="s">
        <v>144</v>
      </c>
    </row>
    <row r="54" spans="1:21" ht="18" customHeight="1">
      <c r="C54" s="26" t="s">
        <v>145</v>
      </c>
      <c r="D54" s="27"/>
      <c r="E54" s="15"/>
      <c r="G54" s="42" t="s">
        <v>146</v>
      </c>
      <c r="H54" s="13" t="s">
        <v>18</v>
      </c>
      <c r="I54" s="14" t="s">
        <v>147</v>
      </c>
      <c r="J54" s="13" t="s">
        <v>148</v>
      </c>
      <c r="K54" s="14"/>
      <c r="O54" s="102" t="s">
        <v>149</v>
      </c>
    </row>
    <row r="55" spans="1:21" ht="22.5" customHeight="1">
      <c r="B55" s="150" t="s">
        <v>150</v>
      </c>
      <c r="D55" s="27"/>
      <c r="H55" s="2" t="s">
        <v>151</v>
      </c>
      <c r="J55" s="157" t="s">
        <v>152</v>
      </c>
      <c r="O55" s="13"/>
    </row>
    <row r="56" spans="1:21" s="13" customFormat="1" ht="18" customHeight="1">
      <c r="A56" s="79"/>
      <c r="B56" s="6"/>
      <c r="C56" s="10" t="s">
        <v>153</v>
      </c>
      <c r="D56" s="27"/>
      <c r="E56" s="55"/>
      <c r="G56" s="42" t="s">
        <v>154</v>
      </c>
      <c r="H56" s="13" t="s">
        <v>18</v>
      </c>
      <c r="I56" s="174" t="s">
        <v>155</v>
      </c>
      <c r="J56" s="174"/>
      <c r="K56" s="14"/>
    </row>
    <row r="57" spans="1:21" ht="18" customHeight="1">
      <c r="B57" s="150" t="s">
        <v>156</v>
      </c>
      <c r="C57"/>
      <c r="D57" s="27"/>
      <c r="E57"/>
      <c r="F57"/>
      <c r="G57"/>
      <c r="O57" s="102" t="s">
        <v>157</v>
      </c>
    </row>
    <row r="58" spans="1:21" ht="15">
      <c r="B58"/>
      <c r="C58" s="165"/>
      <c r="D58" s="166"/>
      <c r="E58" s="167"/>
      <c r="F58" s="3"/>
      <c r="G58" s="151" t="s">
        <v>158</v>
      </c>
      <c r="O58" s="102" t="s">
        <v>159</v>
      </c>
    </row>
    <row r="59" spans="1:21" ht="15">
      <c r="B59"/>
      <c r="C59" s="168"/>
      <c r="D59" s="169"/>
      <c r="E59" s="170"/>
      <c r="F59" s="3"/>
      <c r="G59" s="152"/>
      <c r="O59" s="102" t="s">
        <v>160</v>
      </c>
    </row>
    <row r="60" spans="1:21" ht="15">
      <c r="B60"/>
      <c r="C60" s="171"/>
      <c r="D60" s="172"/>
      <c r="E60" s="173"/>
      <c r="F60" s="3"/>
      <c r="G60" s="153"/>
      <c r="O60" s="102" t="s">
        <v>161</v>
      </c>
    </row>
    <row r="61" spans="1:21" ht="15">
      <c r="E61" s="56"/>
      <c r="F61" s="9"/>
      <c r="O61" s="102" t="s">
        <v>162</v>
      </c>
    </row>
    <row r="62" spans="1:21" ht="15">
      <c r="E62" s="53"/>
      <c r="F62" s="9"/>
      <c r="O62" s="102" t="s">
        <v>163</v>
      </c>
    </row>
    <row r="63" spans="1:21">
      <c r="E63" s="53"/>
      <c r="F63" s="9"/>
    </row>
    <row r="64" spans="1:21">
      <c r="F64" s="9"/>
    </row>
    <row r="65" spans="5:6">
      <c r="E65" s="32"/>
      <c r="F65" s="9"/>
    </row>
  </sheetData>
  <mergeCells count="2">
    <mergeCell ref="C58:E60"/>
    <mergeCell ref="I56:J56"/>
  </mergeCells>
  <phoneticPr fontId="7" type="noConversion"/>
  <conditionalFormatting sqref="E4">
    <cfRule type="cellIs" dxfId="19" priority="6" operator="equal">
      <formula>"Extend（拡張）"</formula>
    </cfRule>
    <cfRule type="cellIs" dxfId="18" priority="7" operator="equal">
      <formula>"New (新規登録）"</formula>
    </cfRule>
    <cfRule type="cellIs" dxfId="17" priority="8" operator="equal">
      <formula>"Change (変更）"</formula>
    </cfRule>
  </conditionalFormatting>
  <conditionalFormatting sqref="E47">
    <cfRule type="expression" dxfId="16" priority="4">
      <formula>AND(COUNTIF($E$46,"*YC55*")=1,LEN($E$47)&lt;3)</formula>
    </cfRule>
  </conditionalFormatting>
  <conditionalFormatting sqref="C47">
    <cfRule type="expression" dxfId="15" priority="1" stopIfTrue="1">
      <formula>AND(COUNTIF($E$46,"*YC55*")=1,LEN($E$47)&lt;3)</formula>
    </cfRule>
  </conditionalFormatting>
  <dataValidations xWindow="499" yWindow="410" count="39">
    <dataValidation type="list" allowBlank="1" showInputMessage="1" showErrorMessage="1" prompt="プルダウンより選択してください" sqref="E43" xr:uid="{00000000-0002-0000-0000-000000000000}">
      <formula1>"01(普通), 02(当座), 04（貯蓄）, 09（別段）"</formula1>
    </dataValidation>
    <dataValidation type="list" allowBlank="1" showInputMessage="1" showErrorMessage="1" prompt="源泉コード登録が必要な場合、登録して下さい。個人Vendorは登録必須。" sqref="E53" xr:uid="{00000000-0002-0000-0000-000001000000}">
      <formula1>"　,要チェック"</formula1>
    </dataValidation>
    <dataValidation type="list" allowBlank="1" showInputMessage="1" showErrorMessage="1" promptTitle="プルダウンより選択" prompt="支払方法に応じて選択してください。" sqref="E48" xr:uid="{00000000-0002-0000-0000-000002000000}">
      <formula1>"(A: EFT（銀行振込）, B: マニュアル支払(EDIコード), C: 振込依頼書（銀行・郵便局）, +E: 海外送金, I: BIC（Inter Company）"</formula1>
    </dataValidation>
    <dataValidation type="list" allowBlank="1" showInputMessage="1" showErrorMessage="1" prompt="源泉コード登録が必要な場合、登録して下さい。個人Vendorは登録必須。" sqref="E50" xr:uid="{00000000-0002-0000-0000-000003000000}">
      <formula1>"　,JP（日本）"</formula1>
    </dataValidation>
    <dataValidation type="list" allowBlank="1" showInputMessage="1" showErrorMessage="1" prompt="源泉コード登録が必要な場合、登録して下さい。個人Vendorは登録必須。Vendorによって源泉コードは選択してください。" sqref="E51" xr:uid="{00000000-0002-0000-0000-000004000000}">
      <formula1>"　,J1（日本）"</formula1>
    </dataValidation>
    <dataValidation type="list" imeMode="disabled" allowBlank="1" showDropDown="1" showInputMessage="1" showErrorMessage="1" prompt="固定値です" sqref="E12" xr:uid="{00000000-0002-0000-0000-000005000000}">
      <formula1>"YKRD"</formula1>
    </dataValidation>
    <dataValidation type="list" allowBlank="1" showDropDown="1" showInputMessage="1" showErrorMessage="1" prompt="固定値です" sqref="E13" xr:uid="{00000000-0002-0000-0000-000006000000}">
      <formula1>"0094"</formula1>
    </dataValidation>
    <dataValidation type="custom" imeMode="disabled" showInputMessage="1" showErrorMessage="1" error="全角文字が入力されているか、文字数がが超えている可能性があります" prompt="Change／Extendの場合、該当Vendor No. を入力してください。" sqref="E10" xr:uid="{00000000-0002-0000-0000-000007000000}">
      <formula1>(LEN(E10)=LENB(E10))*(LEN(E10)&lt;=10)</formula1>
    </dataValidation>
    <dataValidation allowBlank="1" promptTitle="選んでください" prompt="BYJP：グループ企業以外_x000a_JP10：グループ企業" sqref="E14" xr:uid="{00000000-0002-0000-0000-000008000000}"/>
    <dataValidation type="custom" showInputMessage="1" showErrorMessage="1" errorTitle="データエラー" error="文字数がが超えている可能性があります" promptTitle="エビデンス通り、正確に入力してください" prompt="■法人格は省略せず正しく入力してください　例：○株式会社　×(株)_x000a_■Vendor名が全角30文字以上(空白含)の場合は、Name2も使用して記入してください。_x000a_" sqref="E25" xr:uid="{00000000-0002-0000-0000-000009000000}">
      <formula1>LEN(E25)&lt;=30</formula1>
    </dataValidation>
    <dataValidation type="custom" imeMode="halfAlpha" showInputMessage="1" showErrorMessage="1" errorTitle="データエラー" error="全角文字が入力されているか、文字数がが超えている可能性があります" promptTitle="市区郡の注意点" prompt="英数半角35文字（空白含む）_x000a_例）_x000a_甲賀市：Koka  (shiは不要）_x000a_西多摩郡：Nishitama (gunは不要）_x000a_新宿区：Shinjuku-ku_x000a_大阪市淀川区：Yodogawa-ku, Osaka_x000a_" sqref="E22" xr:uid="{00000000-0002-0000-0000-00000A000000}">
      <formula1>(LEN(E22)=LENB(E22))*(LEN(E22)&lt;=35)</formula1>
    </dataValidation>
    <dataValidation type="custom" allowBlank="1" showDropDown="1" showInputMessage="1" showErrorMessage="1" errorTitle="データエラー" error="全角文字が入力されているか、文字数がが超えている可能性があります" prompt="英数半角35文字まで（空白等含）" sqref="E27" xr:uid="{00000000-0002-0000-0000-00000B000000}">
      <formula1>(LEN(E27)=LENB(E27))*(LEN(E27)&lt;=35)</formula1>
    </dataValidation>
    <dataValidation type="custom" showInputMessage="1" showErrorMessage="1" error="文字数がが超えている可能性があります" promptTitle="所在地（市区郡の続き）" prompt="30文字以内（空白含）_x000a__x000a_例）_x000a_西宮原．．．_x000a_飯野．．" sqref="E30" xr:uid="{00000000-0002-0000-0000-00000C000000}">
      <formula1>LEN(E30)&lt;=30</formula1>
    </dataValidation>
    <dataValidation type="custom" imeMode="halfAlpha" allowBlank="1" showInputMessage="1" showErrorMessage="1" errorTitle="データエラー" error="全角文字が入力されているか、文字数がが超えている可能性があります" promptTitle="ハイフン付きで登録して下さい" prompt="(例)_x000a_110-1234" sqref="E20" xr:uid="{00000000-0002-0000-0000-00000D000000}">
      <formula1>(MID(E20,4,1)="-")*(LEN(E20)=8)</formula1>
    </dataValidation>
    <dataValidation type="custom" imeMode="halfAlpha" showInputMessage="1" showErrorMessage="1" error="7文字が入力されないか、全角文字が入力されているか、文字数が超えている可能性があります" promptTitle="銀行コード4桁＋支店コード3桁を入力" prompt="例：三井住友銀行　本店営業部_x000a_0009200_x000a__x000a_右のI列にあるリンク先のサイトから銀行コードを調べることができます。_x000a_http://zengin.ajtw.net/" sqref="E36" xr:uid="{00000000-0002-0000-0000-00000E000000}">
      <formula1>(LEN(E36)=LENB(E36))*(LEN(E36)=7)</formula1>
    </dataValidation>
    <dataValidation type="list" allowBlank="1" showInputMessage="1" showErrorMessage="1" prompt="選んでください" sqref="E24" xr:uid="{00000000-0002-0000-0000-00000F000000}">
      <formula1>"JA:日本語,EN:英語"</formula1>
    </dataValidation>
    <dataValidation type="custom" imeMode="halfAlpha" showInputMessage="1" showErrorMessage="1" errorTitle="データエラー" error="全角文字が入力されているか、文字数がが超えている可能性があります" promptTitle="市区郡の続き" prompt="半角英数35文字以内_x000a_※番地を前に入力してください_x000a_例）2-4-9 Umeda,_x000a_4F, 2-4-9 Umeda_x000a_etc.." sqref="E23" xr:uid="{00000000-0002-0000-0000-000010000000}">
      <formula1>(LEN(E23)=LENB(E23))*(LEN(E23)&lt;=35)</formula1>
    </dataValidation>
    <dataValidation type="custom" imeMode="halfKatakana" showInputMessage="1" showErrorMessage="1" error="全角文字が入力されているか、文字数がが超えている可能性があります" prompt="半角ｶﾀｶﾅ英数20文字まで｡法人格の登録不要｡" sqref="E28" xr:uid="{00000000-0002-0000-0000-000011000000}">
      <formula1>(LEN(E28)=LENB(E28))*(LEN(E28)&lt;=20)</formula1>
    </dataValidation>
    <dataValidation imeMode="disabled" allowBlank="1" showInputMessage="1" showErrorMessage="1" sqref="E34" xr:uid="{00000000-0002-0000-0000-000012000000}"/>
    <dataValidation type="list" allowBlank="1" showInputMessage="1" showErrorMessage="1" promptTitle="プルダウンより選択してください" prompt="■New：新規登録時に選択してください_x000a_■Change：既存Vendorの情報変更時に選択してください（抜けているDataの追加登録、銀行情報追加登録など含む）_x000a_■Extend：他社で登録されているVendorをBYLでも登録する場合に選択してください" sqref="E4" xr:uid="{00000000-0002-0000-0000-000013000000}">
      <formula1>"New (新規登録）,Change (変更）,Extend（拡張）"</formula1>
    </dataValidation>
    <dataValidation type="custom" showInputMessage="1" showErrorMessage="1" error="文字数がが超えている可能性があります" promptTitle="以下の場合、name2（JP）が入力必要" prompt="・部署名登録_x000a_・ベンダー名と口座名義人が不一致の場合口座名義人を入力　_x000a_・Name1に入りきらなかった場合" sqref="E26" xr:uid="{00000000-0002-0000-0000-000014000000}">
      <formula1>LEN(E26)&lt;=30</formula1>
    </dataValidation>
    <dataValidation allowBlank="1" showInputMessage="1" showErrorMessage="1" prompt="部署名登録　または　Name1に入りきらなかった場合に使用してください" sqref="J4:J6" xr:uid="{00000000-0002-0000-0000-000015000000}"/>
    <dataValidation imeMode="halfAlpha" allowBlank="1" showInputMessage="1" showErrorMessage="1" promptTitle="入力不要" prompt="Name1(EN)の頭10文字が自動的に表示されます" sqref="E18" xr:uid="{00000000-0002-0000-0000-000016000000}"/>
    <dataValidation type="custom" imeMode="halfAlpha" allowBlank="1" showInputMessage="1" showErrorMessage="1" error="全角文字が入力されているか、文字数がが超えている可能性があります" sqref="E41 E56" xr:uid="{00000000-0002-0000-0000-000017000000}">
      <formula1>(LEN(E41)=LENB(E41))</formula1>
    </dataValidation>
    <dataValidation type="custom" imeMode="halfAlpha" showInputMessage="1" showErrorMessage="1" error="全角文字やハイフンが入力されているか、文字数が超えている可能性があります" promptTitle="ハイフンなしで入力してください" prompt="(例)_x000a_0612341234" sqref="E31:E32" xr:uid="{00000000-0002-0000-0000-000018000000}">
      <formula1>(LEN(E31)=LENB(E31))*(LEN(E31)&lt;=30)*ISERROR(SEARCH("-",E31))</formula1>
    </dataValidation>
    <dataValidation type="textLength" operator="lessThan" allowBlank="1" showErrorMessage="1" error="文字数が超えている可能性があります" sqref="E54" xr:uid="{00000000-0002-0000-0000-000019000000}">
      <formula1>9</formula1>
    </dataValidation>
    <dataValidation allowBlank="1" showInputMessage="1" showErrorMessage="1" prompt="源泉コード登録が必要な場合、登録して下さい。個人Vendorは登録必須。" sqref="E52" xr:uid="{00000000-0002-0000-0000-00001A000000}"/>
    <dataValidation type="custom" imeMode="halfAlpha" showDropDown="1" showInputMessage="1" showErrorMessage="1" errorTitle="データエラー" error="全角文字が入力されているか、文字数がが超えている可能性があります" prompt="英数半角35文字まで（空白等含）" sqref="E11 E15:E17" xr:uid="{00000000-0002-0000-0000-00001B000000}">
      <formula1>(LEN(E11)=LENB(E11))*(LEN(E11)&lt;=35)</formula1>
    </dataValidation>
    <dataValidation allowBlank="1" showInputMessage="1" showErrorMessage="1" promptTitle="YC55を使用する理由" prompt="標準設定ではないYC55を使用する際は必ず記載して下さい" sqref="E47" xr:uid="{00000000-0002-0000-0000-00001C000000}"/>
    <dataValidation type="whole" operator="equal" showInputMessage="1" showErrorMessage="1" prompt="固定値です" sqref="E45" xr:uid="{00000000-0002-0000-0000-00001D000000}">
      <formula1>2560000</formula1>
    </dataValidation>
    <dataValidation allowBlank="1" showInputMessage="1" showErrorMessage="1" promptTitle="支払銀行口座の登録について" prompt="入力不要_x000a_bank numberより自動的に表示されます_x000a_請求書内に「三井住友銀行」がある場合は、その口座をの支払口座として登録してください。_x000a_又、「三井住友銀行」が無い場合、先方の優先口座（請求書において、一番目に記載されている口座）を支払口座として登録して下さい。" sqref="E37" xr:uid="{00000000-0002-0000-0000-00001E000000}"/>
    <dataValidation type="custom" imeMode="halfAlpha" showInputMessage="1" showErrorMessage="1" error="全角文字が入力されている可能性があります" prompt="半角英数で入力" sqref="E33" xr:uid="{00000000-0002-0000-0000-00001F000000}">
      <formula1>LENB(E33)=LEN(E33)</formula1>
    </dataValidation>
    <dataValidation type="custom" imeMode="halfAlpha" allowBlank="1" showInputMessage="1" showErrorMessage="1" error="全角文字が入力されている可能性があります" sqref="E39:E40" xr:uid="{00000000-0002-0000-0000-000021000000}">
      <formula1>LENB(E39)=LEN(E39)</formula1>
    </dataValidation>
    <dataValidation type="custom" imeMode="disabled" allowBlank="1" showInputMessage="1" showErrorMessage="1" errorTitle="Charactor Error" error="Please input using half-width characters." sqref="E6:E7" xr:uid="{00000000-0002-0000-0000-000022000000}">
      <formula1>LEN(E6)=LENB(E6)</formula1>
    </dataValidation>
    <dataValidation type="date" operator="greaterThan" allowBlank="1" showInputMessage="1" showErrorMessage="1" errorTitle="Input type Error" error="Please input &quot;YYYY/MM/DD&quot; format." sqref="E8" xr:uid="{00000000-0002-0000-0000-000023000000}">
      <formula1>1</formula1>
    </dataValidation>
    <dataValidation allowBlank="1" showInputMessage="1" showErrorMessage="1" prompt="入力不要_x000a_郵便番号より自動的に表示されます" sqref="E29" xr:uid="{A04AAF04-FA6D-4096-9564-969DF1A9AA80}"/>
    <dataValidation allowBlank="1" showInputMessage="1" showErrorMessage="1" prompt="入力不要_x000a_bank numberより自動的に表示されます" sqref="E38" xr:uid="{2DA80A7A-EA4F-4C4B-B416-759B7A518048}"/>
    <dataValidation type="list" allowBlank="1" showInputMessage="1" showErrorMessage="1" promptTitle="エビデンスに沿ってプルダウンより選択してください" prompt="Payment Term一覧より選択して入力してください" sqref="E46" xr:uid="{00000000-0002-0000-0000-000024000000}">
      <formula1>$O$48:$O$62</formula1>
    </dataValidation>
    <dataValidation type="list" allowBlank="1" showInputMessage="1" showErrorMessage="1" promptTitle="特定受託事業者（2種類）" prompt="①従業員を使用しない個人・個人事業主_x000a_②代表者以外に役員・従業員がいない法人 _x000a_" sqref="E49" xr:uid="{9E749EC3-F763-458B-8767-7EB87C229E5F}">
      <formula1>"はい,いいえ"</formula1>
    </dataValidation>
  </dataValidations>
  <hyperlinks>
    <hyperlink ref="J36" r:id="rId1" xr:uid="{00000000-0004-0000-0000-000000000000}"/>
    <hyperlink ref="J55" r:id="rId2" xr:uid="{168E74A9-3E44-4B88-A1DD-D1A5979679A6}"/>
  </hyperlinks>
  <printOptions horizontalCentered="1"/>
  <pageMargins left="0.78740157480314965" right="0.78740157480314965" top="0.19685039370078741" bottom="0" header="0.51181102362204722" footer="0.15748031496062992"/>
  <pageSetup paperSize="9" scale="70" orientation="portrait" r:id="rId3"/>
  <headerFooter alignWithMargins="0">
    <oddFooter>&amp;R&amp;1#&amp;"Calibri"&amp;22&amp;KFF8939RESTRICTED</oddFooter>
  </headerFooter>
  <customProperties>
    <customPr name="_pios_id" r:id="rId4"/>
  </customProperties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xWindow="499" yWindow="410" count="3">
        <x14:dataValidation type="list" allowBlank="1" showInputMessage="1" showErrorMessage="1" prompt="選んでください" xr:uid="{00000000-0002-0000-0000-000027000000}">
          <x14:formula1>
            <xm:f>'Region Code一覧'!$D$2:$D$48</xm:f>
          </x14:formula1>
          <xm:sqref>E21</xm:sqref>
        </x14:dataValidation>
        <x14:dataValidation type="list" imeMode="halfAlpha" showInputMessage="1" showErrorMessage="1" prompt="選択してください" xr:uid="{00000000-0002-0000-0000-000028000000}">
          <x14:formula1>
            <xm:f>'Country Code一覧'!$C$2:$C$285</xm:f>
          </x14:formula1>
          <xm:sqref>E35:E36 E19</xm:sqref>
        </x14:dataValidation>
        <x14:dataValidation type="custom" imeMode="halfKatakana" showInputMessage="1" showErrorMessage="1" error="使用禁止の文字か全角が入力されているか、文字数がが超えている可能性があります" promptTitle="半角必須" prompt="■注意：全角を使用すると支払いエラーが発生します。スペースを含め、必ず半角で入力してください。_x000a_■注意：・（なかぐろ）の使用不可。支払いエラーが発生します。_x000a_■ｷｬ､ｷｭ､ｷｮなどの拗音、ｶｯ､ｷｯ、ｸｯなどの促音不可。ｷﾔ､ｷﾕ、ｷﾖ、ｶﾂ､ｷﾂ､ｸﾂと入力してください。_x000a_■法人格の略称は、略称一覧を参照して入力してください。_x000a_★★コピーペースト禁止!!" xr:uid="{00000000-0002-0000-0000-000029000000}">
          <x14:formula1>
            <xm:f>(LEN(E42)=LENB(E42))*(LEN(E42)&lt;=60)*(SUM(Sheet1!D:D)=0)</xm:f>
          </x14:formula1>
          <xm:sqref>E42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C1D1C-E48A-44B0-B2CA-F24C38AFCCD0}">
  <dimension ref="A1:D13"/>
  <sheetViews>
    <sheetView workbookViewId="0">
      <selection activeCell="D28" sqref="D28"/>
    </sheetView>
  </sheetViews>
  <sheetFormatPr baseColWidth="10" defaultColWidth="8.88671875" defaultRowHeight="13.2"/>
  <cols>
    <col min="1" max="1" width="5.5546875" bestFit="1" customWidth="1"/>
    <col min="2" max="2" width="49.109375" customWidth="1"/>
    <col min="3" max="3" width="23.33203125" customWidth="1"/>
    <col min="4" max="4" width="37.33203125" customWidth="1"/>
  </cols>
  <sheetData>
    <row r="1" spans="1:4" ht="14.4" thickBot="1">
      <c r="A1" s="139" t="s">
        <v>1152</v>
      </c>
      <c r="B1" s="140" t="s">
        <v>1153</v>
      </c>
      <c r="C1" s="141"/>
      <c r="D1" s="140" t="s">
        <v>1154</v>
      </c>
    </row>
    <row r="2" spans="1:4" ht="14.4" thickBot="1">
      <c r="A2" s="142">
        <v>41</v>
      </c>
      <c r="B2" s="143" t="s">
        <v>1155</v>
      </c>
      <c r="C2" s="144" t="s">
        <v>1156</v>
      </c>
      <c r="D2" s="145">
        <v>0.20419999999999999</v>
      </c>
    </row>
    <row r="3" spans="1:4" ht="13.8">
      <c r="A3" s="195">
        <v>42</v>
      </c>
      <c r="B3" s="197" t="s">
        <v>1157</v>
      </c>
      <c r="C3" s="199" t="s">
        <v>1158</v>
      </c>
      <c r="D3" s="146" t="s">
        <v>1159</v>
      </c>
    </row>
    <row r="4" spans="1:4" ht="14.4" thickBot="1">
      <c r="A4" s="196"/>
      <c r="B4" s="198"/>
      <c r="C4" s="200"/>
      <c r="D4" s="147" t="s">
        <v>1160</v>
      </c>
    </row>
    <row r="5" spans="1:4" ht="14.4" thickBot="1">
      <c r="A5" s="142">
        <v>43</v>
      </c>
      <c r="B5" s="143" t="s">
        <v>1161</v>
      </c>
      <c r="C5" s="144" t="s">
        <v>1162</v>
      </c>
      <c r="D5" s="145">
        <v>0.20419999999999999</v>
      </c>
    </row>
    <row r="6" spans="1:4" ht="14.4" thickBot="1">
      <c r="A6" s="142">
        <v>34</v>
      </c>
      <c r="B6" s="143" t="s">
        <v>1163</v>
      </c>
      <c r="C6" s="148" t="s">
        <v>1164</v>
      </c>
      <c r="D6" s="145">
        <v>0.1</v>
      </c>
    </row>
    <row r="7" spans="1:4" ht="14.4" thickBot="1">
      <c r="A7" s="142">
        <v>45</v>
      </c>
      <c r="B7" s="143" t="s">
        <v>1165</v>
      </c>
      <c r="C7" s="144" t="s">
        <v>1166</v>
      </c>
      <c r="D7" s="145">
        <v>0.20419999999999999</v>
      </c>
    </row>
    <row r="8" spans="1:4" ht="14.4" thickBot="1">
      <c r="A8" s="142">
        <v>36</v>
      </c>
      <c r="B8" s="143" t="s">
        <v>1167</v>
      </c>
      <c r="C8" s="148" t="s">
        <v>1168</v>
      </c>
      <c r="D8" s="145">
        <v>0.1</v>
      </c>
    </row>
    <row r="9" spans="1:4" ht="14.4" thickBot="1">
      <c r="A9" s="142">
        <v>47</v>
      </c>
      <c r="B9" s="143" t="s">
        <v>1169</v>
      </c>
      <c r="C9" s="144" t="s">
        <v>1170</v>
      </c>
      <c r="D9" s="145">
        <v>0.20419999999999999</v>
      </c>
    </row>
    <row r="10" spans="1:4" ht="14.4" thickBot="1">
      <c r="A10" s="142">
        <v>48</v>
      </c>
      <c r="B10" s="143" t="s">
        <v>1171</v>
      </c>
      <c r="C10" s="144" t="s">
        <v>1172</v>
      </c>
      <c r="D10" s="145">
        <v>0.1021</v>
      </c>
    </row>
    <row r="11" spans="1:4" ht="14.4" thickBot="1">
      <c r="A11" s="142">
        <v>49</v>
      </c>
      <c r="B11" s="143" t="s">
        <v>1173</v>
      </c>
      <c r="C11" s="144" t="s">
        <v>1174</v>
      </c>
      <c r="D11" s="145">
        <v>6.1260000000000002E-2</v>
      </c>
    </row>
    <row r="12" spans="1:4" ht="13.8">
      <c r="A12" s="195">
        <v>50</v>
      </c>
      <c r="B12" s="197" t="s">
        <v>1175</v>
      </c>
      <c r="C12" s="199" t="s">
        <v>1176</v>
      </c>
      <c r="D12" s="146" t="s">
        <v>1159</v>
      </c>
    </row>
    <row r="13" spans="1:4" ht="14.4" thickBot="1">
      <c r="A13" s="196"/>
      <c r="B13" s="198"/>
      <c r="C13" s="200"/>
      <c r="D13" s="147" t="s">
        <v>1160</v>
      </c>
    </row>
  </sheetData>
  <mergeCells count="6">
    <mergeCell ref="A3:A4"/>
    <mergeCell ref="B3:B4"/>
    <mergeCell ref="C3:C4"/>
    <mergeCell ref="A12:A13"/>
    <mergeCell ref="B12:B13"/>
    <mergeCell ref="C12:C13"/>
  </mergeCells>
  <phoneticPr fontId="80"/>
  <pageMargins left="0.7" right="0.7" top="0.75" bottom="0.75" header="0.3" footer="0.3"/>
  <pageSetup orientation="portrait" r:id="rId1"/>
  <headerFooter>
    <oddFooter>&amp;R&amp;1#&amp;"Calibri"&amp;22&amp;KFF8939RESTRICTED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R63"/>
  <sheetViews>
    <sheetView showGridLines="0" zoomScale="130" zoomScaleNormal="130" workbookViewId="0">
      <selection activeCell="G9" sqref="G9"/>
    </sheetView>
  </sheetViews>
  <sheetFormatPr baseColWidth="10" defaultColWidth="8.88671875" defaultRowHeight="13.2"/>
  <cols>
    <col min="2" max="2" width="3" bestFit="1" customWidth="1"/>
    <col min="3" max="3" width="4.5546875" customWidth="1"/>
    <col min="6" max="6" width="5.44140625" customWidth="1"/>
    <col min="7" max="7" width="20.44140625" bestFit="1" customWidth="1"/>
    <col min="8" max="9" width="4.6640625" customWidth="1"/>
    <col min="10" max="10" width="6.88671875" customWidth="1"/>
    <col min="11" max="11" width="3.44140625" customWidth="1"/>
    <col min="12" max="12" width="6.88671875" customWidth="1"/>
    <col min="13" max="15" width="4.6640625" customWidth="1"/>
  </cols>
  <sheetData>
    <row r="1" spans="1:12">
      <c r="A1" s="74"/>
      <c r="B1" t="s">
        <v>1177</v>
      </c>
      <c r="C1" t="s">
        <v>1178</v>
      </c>
      <c r="D1" s="76" t="str">
        <f>IF(ISERROR(FIND(B1,'申請書 Original'!$E$42)),"",FIND(B1,'申請書 Original'!$E$42))</f>
        <v/>
      </c>
    </row>
    <row r="2" spans="1:12">
      <c r="A2" s="74"/>
      <c r="B2" s="74" t="s">
        <v>1179</v>
      </c>
      <c r="C2" t="s">
        <v>1178</v>
      </c>
      <c r="D2" s="76" t="str">
        <f>IF(ISERROR(FIND(B2,'申請書 Original'!$E$42)),"",FIND(B2,'申請書 Original'!$E$42))</f>
        <v/>
      </c>
      <c r="F2" s="81"/>
      <c r="G2" s="74" t="s">
        <v>1180</v>
      </c>
      <c r="I2" s="101">
        <v>1</v>
      </c>
      <c r="J2" s="101" t="str">
        <f>MID('申請書 Original'!$E$42,I2,1)</f>
        <v/>
      </c>
      <c r="L2" s="101" t="str">
        <f t="shared" ref="L2:L33" si="0">IF(ISERROR(VLOOKUP(ASC(J2),B:C,2,FALSE)),ASC(J2),VLOOKUP(ASC(J2),B:C,2,FALSE))</f>
        <v/>
      </c>
    </row>
    <row r="3" spans="1:12">
      <c r="A3" s="74"/>
      <c r="B3" t="s">
        <v>1181</v>
      </c>
      <c r="C3" t="s">
        <v>1178</v>
      </c>
      <c r="D3" s="76" t="str">
        <f>IF(ISERROR(FIND(B3,'申請書 Original'!$E$42)),"",FIND(B3,'申請書 Original'!$E$42))</f>
        <v/>
      </c>
      <c r="F3" s="82"/>
      <c r="G3" s="74" t="s">
        <v>1182</v>
      </c>
      <c r="I3" s="101">
        <v>2</v>
      </c>
      <c r="J3" s="101" t="str">
        <f>MID('申請書 Original'!$E$42,I3,1)</f>
        <v/>
      </c>
      <c r="L3" s="101" t="str">
        <f t="shared" si="0"/>
        <v/>
      </c>
    </row>
    <row r="4" spans="1:12">
      <c r="A4" s="74"/>
      <c r="B4" s="74" t="s">
        <v>1183</v>
      </c>
      <c r="C4" t="s">
        <v>1178</v>
      </c>
      <c r="D4" s="76" t="str">
        <f>IF(ISERROR(FIND(B4,'申請書 Original'!$E$42)),"",FIND(B4,'申請書 Original'!$E$42))</f>
        <v/>
      </c>
      <c r="F4" s="83"/>
      <c r="G4" s="74" t="s">
        <v>1184</v>
      </c>
      <c r="I4" s="101">
        <v>3</v>
      </c>
      <c r="J4" s="101" t="str">
        <f>MID('申請書 Original'!$E$42,I4,1)</f>
        <v/>
      </c>
      <c r="L4" s="101" t="str">
        <f t="shared" si="0"/>
        <v/>
      </c>
    </row>
    <row r="5" spans="1:12">
      <c r="B5" s="74" t="s">
        <v>1185</v>
      </c>
      <c r="C5" t="s">
        <v>1178</v>
      </c>
      <c r="D5" s="76" t="str">
        <f>IF(ISERROR(FIND(B5,'申請書 Original'!$E$42)),"",FIND(B5,'申請書 Original'!$E$42))</f>
        <v/>
      </c>
      <c r="I5" s="101">
        <v>4</v>
      </c>
      <c r="J5" s="101" t="str">
        <f>MID('申請書 Original'!$E$42,I5,1)</f>
        <v/>
      </c>
      <c r="L5" s="101" t="str">
        <f t="shared" si="0"/>
        <v/>
      </c>
    </row>
    <row r="6" spans="1:12">
      <c r="B6" s="74" t="s">
        <v>1186</v>
      </c>
      <c r="C6" t="s">
        <v>1178</v>
      </c>
      <c r="D6" s="76" t="str">
        <f>IF(ISERROR(FIND(B6,'申請書 Original'!$E$42)),"",FIND(B6,'申請書 Original'!$E$42))</f>
        <v/>
      </c>
      <c r="I6" s="101">
        <v>5</v>
      </c>
      <c r="J6" s="101" t="str">
        <f>MID('申請書 Original'!$E$42,I6,1)</f>
        <v/>
      </c>
      <c r="L6" s="101" t="str">
        <f t="shared" si="0"/>
        <v/>
      </c>
    </row>
    <row r="7" spans="1:12">
      <c r="B7" s="74" t="s">
        <v>1187</v>
      </c>
      <c r="C7" t="s">
        <v>1178</v>
      </c>
      <c r="D7" s="76" t="str">
        <f>IF(ISERROR(FIND(B7,'申請書 Original'!$E$42)),"",FIND(B7,'申請書 Original'!$E$42))</f>
        <v/>
      </c>
      <c r="I7" s="101">
        <v>6</v>
      </c>
      <c r="J7" s="101" t="str">
        <f>MID('申請書 Original'!$E$42,I7,1)</f>
        <v/>
      </c>
      <c r="L7" s="101" t="str">
        <f t="shared" si="0"/>
        <v/>
      </c>
    </row>
    <row r="8" spans="1:12">
      <c r="B8" s="74" t="s">
        <v>1188</v>
      </c>
      <c r="C8" t="s">
        <v>1178</v>
      </c>
      <c r="D8" s="76" t="str">
        <f>IF(ISERROR(FIND(B8,'申請書 Original'!$E$42)),"",FIND(B8,'申請書 Original'!$E$42))</f>
        <v/>
      </c>
      <c r="I8" s="101">
        <v>7</v>
      </c>
      <c r="J8" s="101" t="str">
        <f>MID('申請書 Original'!$E$42,I8,1)</f>
        <v/>
      </c>
      <c r="L8" s="101" t="str">
        <f t="shared" si="0"/>
        <v/>
      </c>
    </row>
    <row r="9" spans="1:12">
      <c r="B9" s="74" t="s">
        <v>1189</v>
      </c>
      <c r="C9" t="s">
        <v>1178</v>
      </c>
      <c r="D9" s="76" t="str">
        <f>IF(ISERROR(FIND(B9,'申請書 Original'!$E$42)),"",FIND(B9,'申請書 Original'!$E$42))</f>
        <v/>
      </c>
      <c r="I9" s="101">
        <v>8</v>
      </c>
      <c r="J9" s="101" t="str">
        <f>MID('申請書 Original'!$E$42,I9,1)</f>
        <v/>
      </c>
      <c r="L9" s="101" t="str">
        <f t="shared" si="0"/>
        <v/>
      </c>
    </row>
    <row r="10" spans="1:12">
      <c r="B10" s="74" t="s">
        <v>1190</v>
      </c>
      <c r="C10" t="s">
        <v>1178</v>
      </c>
      <c r="D10" s="76" t="str">
        <f>IF(ISERROR(FIND(B10,'申請書 Original'!$E$42)),"",FIND(B10,'申請書 Original'!$E$42))</f>
        <v/>
      </c>
      <c r="I10" s="101">
        <v>9</v>
      </c>
      <c r="J10" s="101" t="str">
        <f>MID('申請書 Original'!$E$42,I10,1)</f>
        <v/>
      </c>
      <c r="L10" s="101" t="str">
        <f t="shared" si="0"/>
        <v/>
      </c>
    </row>
    <row r="11" spans="1:12">
      <c r="B11" s="74" t="s">
        <v>1191</v>
      </c>
      <c r="C11" t="s">
        <v>1178</v>
      </c>
      <c r="D11" s="76" t="str">
        <f>IF(ISERROR(FIND(B11,'申請書 Original'!$E$42)),"",FIND(B11,'申請書 Original'!$E$42))</f>
        <v/>
      </c>
      <c r="I11" s="101">
        <v>10</v>
      </c>
      <c r="J11" s="101" t="str">
        <f>MID('申請書 Original'!$E$42,I11,1)</f>
        <v/>
      </c>
      <c r="L11" s="101" t="str">
        <f t="shared" si="0"/>
        <v/>
      </c>
    </row>
    <row r="12" spans="1:12">
      <c r="B12" s="75" t="s">
        <v>1192</v>
      </c>
      <c r="C12" t="s">
        <v>1178</v>
      </c>
      <c r="D12" s="76" t="str">
        <f>IF(ISERROR(FIND(B12,'申請書 Original'!$E$42)),"",FIND(B12,'申請書 Original'!$E$42))</f>
        <v/>
      </c>
      <c r="I12" s="101">
        <v>11</v>
      </c>
      <c r="J12" s="101" t="str">
        <f>MID('申請書 Original'!$E$42,I12,1)</f>
        <v/>
      </c>
      <c r="L12" s="101" t="str">
        <f t="shared" si="0"/>
        <v/>
      </c>
    </row>
    <row r="13" spans="1:12">
      <c r="B13" s="74" t="s">
        <v>1193</v>
      </c>
      <c r="C13" t="s">
        <v>1178</v>
      </c>
      <c r="D13" s="76" t="str">
        <f>IF(ISERROR(FIND(B13,'申請書 Original'!$E$42)),"",FIND(B13,'申請書 Original'!$E$42))</f>
        <v/>
      </c>
      <c r="I13" s="101">
        <v>12</v>
      </c>
      <c r="J13" s="101" t="str">
        <f>MID('申請書 Original'!$E$42,I13,1)</f>
        <v/>
      </c>
      <c r="L13" s="101" t="str">
        <f t="shared" si="0"/>
        <v/>
      </c>
    </row>
    <row r="14" spans="1:12">
      <c r="B14" s="74" t="s">
        <v>1194</v>
      </c>
      <c r="C14" t="s">
        <v>1178</v>
      </c>
      <c r="D14" s="76" t="str">
        <f>IF(ISERROR(FIND(B14,'申請書 Original'!$E$42)),"",FIND(B14,'申請書 Original'!$E$42))</f>
        <v/>
      </c>
      <c r="I14" s="101">
        <v>13</v>
      </c>
      <c r="J14" s="101" t="str">
        <f>MID('申請書 Original'!$E$42,I14,1)</f>
        <v/>
      </c>
      <c r="L14" s="101" t="str">
        <f t="shared" si="0"/>
        <v/>
      </c>
    </row>
    <row r="15" spans="1:12">
      <c r="B15" s="74" t="s">
        <v>1195</v>
      </c>
      <c r="C15" t="s">
        <v>1178</v>
      </c>
      <c r="D15" s="76" t="str">
        <f>IF(ISERROR(FIND(B15,'申請書 Original'!$E$42)),"",FIND(B15,'申請書 Original'!$E$42))</f>
        <v/>
      </c>
      <c r="I15" s="101">
        <v>14</v>
      </c>
      <c r="J15" s="101" t="str">
        <f>MID('申請書 Original'!$E$42,I15,1)</f>
        <v/>
      </c>
      <c r="L15" s="101" t="str">
        <f t="shared" si="0"/>
        <v/>
      </c>
    </row>
    <row r="16" spans="1:12">
      <c r="B16" s="74" t="s">
        <v>1196</v>
      </c>
      <c r="C16" t="s">
        <v>1178</v>
      </c>
      <c r="D16" s="76" t="str">
        <f>IF(ISERROR(FIND(B16,'申請書 Original'!$E$42)),"",FIND(B16,'申請書 Original'!$E$42))</f>
        <v/>
      </c>
      <c r="I16" s="101">
        <v>15</v>
      </c>
      <c r="J16" s="101" t="str">
        <f>MID('申請書 Original'!$E$42,I16,1)</f>
        <v/>
      </c>
      <c r="L16" s="101" t="str">
        <f t="shared" si="0"/>
        <v/>
      </c>
    </row>
    <row r="17" spans="2:12">
      <c r="B17" s="74" t="s">
        <v>1197</v>
      </c>
      <c r="C17" t="s">
        <v>1178</v>
      </c>
      <c r="D17" s="76" t="str">
        <f>IF(ISERROR(FIND(B17,'申請書 Original'!$E$42)),"",FIND(B17,'申請書 Original'!$E$42))</f>
        <v/>
      </c>
      <c r="I17" s="101">
        <v>16</v>
      </c>
      <c r="J17" s="101" t="str">
        <f>MID('申請書 Original'!$E$42,I17,1)</f>
        <v/>
      </c>
      <c r="L17" s="101" t="str">
        <f t="shared" si="0"/>
        <v/>
      </c>
    </row>
    <row r="18" spans="2:12">
      <c r="B18" s="74" t="s">
        <v>1198</v>
      </c>
      <c r="C18" t="s">
        <v>1178</v>
      </c>
      <c r="D18" s="76" t="str">
        <f>IF(ISERROR(FIND(B18,'申請書 Original'!$E$42)),"",FIND(B18,'申請書 Original'!$E$42))</f>
        <v/>
      </c>
      <c r="I18" s="101">
        <v>17</v>
      </c>
      <c r="J18" s="101" t="str">
        <f>MID('申請書 Original'!$E$42,I18,1)</f>
        <v/>
      </c>
      <c r="L18" s="101" t="str">
        <f t="shared" si="0"/>
        <v/>
      </c>
    </row>
    <row r="19" spans="2:12">
      <c r="B19" s="74" t="s">
        <v>1199</v>
      </c>
      <c r="C19" t="s">
        <v>1178</v>
      </c>
      <c r="D19" s="76" t="str">
        <f>IF(ISERROR(FIND(B19,'申請書 Original'!$E$42)),"",FIND(B19,'申請書 Original'!$E$42))</f>
        <v/>
      </c>
      <c r="I19" s="101">
        <v>18</v>
      </c>
      <c r="J19" s="101" t="str">
        <f>MID('申請書 Original'!$E$42,I19,1)</f>
        <v/>
      </c>
      <c r="L19" s="101" t="str">
        <f t="shared" si="0"/>
        <v/>
      </c>
    </row>
    <row r="20" spans="2:12">
      <c r="B20" s="74" t="s">
        <v>1200</v>
      </c>
      <c r="C20" t="s">
        <v>1178</v>
      </c>
      <c r="D20" s="76" t="str">
        <f>IF(ISERROR(FIND(B20,'申請書 Original'!$E$42)),"",FIND(B20,'申請書 Original'!$E$42))</f>
        <v/>
      </c>
      <c r="I20" s="101">
        <v>19</v>
      </c>
      <c r="J20" s="101" t="str">
        <f>MID('申請書 Original'!$E$42,I20,1)</f>
        <v/>
      </c>
      <c r="L20" s="101" t="str">
        <f t="shared" si="0"/>
        <v/>
      </c>
    </row>
    <row r="21" spans="2:12">
      <c r="B21" s="74" t="s">
        <v>1201</v>
      </c>
      <c r="C21" t="s">
        <v>1178</v>
      </c>
      <c r="D21" s="76" t="str">
        <f>IF(ISERROR(FIND(B21,'申請書 Original'!$E$42)),"",FIND(B21,'申請書 Original'!$E$42))</f>
        <v/>
      </c>
      <c r="I21" s="101">
        <v>20</v>
      </c>
      <c r="J21" s="101" t="str">
        <f>MID('申請書 Original'!$E$42,I21,1)</f>
        <v/>
      </c>
      <c r="L21" s="101" t="str">
        <f t="shared" si="0"/>
        <v/>
      </c>
    </row>
    <row r="22" spans="2:12">
      <c r="B22" s="74" t="s">
        <v>1202</v>
      </c>
      <c r="C22" t="s">
        <v>1178</v>
      </c>
      <c r="D22" s="76" t="str">
        <f>IF(ISERROR(FIND(B22,'申請書 Original'!$E$42)),"",FIND(B22,'申請書 Original'!$E$42))</f>
        <v/>
      </c>
      <c r="I22" s="101">
        <v>21</v>
      </c>
      <c r="J22" s="101" t="str">
        <f>MID('申請書 Original'!$E$42,I22,1)</f>
        <v/>
      </c>
      <c r="L22" s="101" t="str">
        <f t="shared" si="0"/>
        <v/>
      </c>
    </row>
    <row r="23" spans="2:12">
      <c r="B23" s="74" t="s">
        <v>1203</v>
      </c>
      <c r="C23" t="s">
        <v>1178</v>
      </c>
      <c r="D23" s="76" t="str">
        <f>IF(ISERROR(FIND(B23,'申請書 Original'!$E$42)),"",FIND(B23,'申請書 Original'!$E$42))</f>
        <v/>
      </c>
      <c r="I23" s="101">
        <v>22</v>
      </c>
      <c r="J23" s="101" t="str">
        <f>MID('申請書 Original'!$E$42,I23,1)</f>
        <v/>
      </c>
      <c r="L23" s="101" t="str">
        <f t="shared" si="0"/>
        <v/>
      </c>
    </row>
    <row r="24" spans="2:12">
      <c r="B24" s="74" t="s">
        <v>1204</v>
      </c>
      <c r="C24" t="s">
        <v>1178</v>
      </c>
      <c r="D24" s="76" t="str">
        <f>IF(ISERROR(FIND(B24,'申請書 Original'!$E$42)),"",FIND(B24,'申請書 Original'!$E$42))</f>
        <v/>
      </c>
      <c r="I24" s="101">
        <v>23</v>
      </c>
      <c r="J24" s="101" t="str">
        <f>MID('申請書 Original'!$E$42,I24,1)</f>
        <v/>
      </c>
      <c r="L24" s="101" t="str">
        <f t="shared" si="0"/>
        <v/>
      </c>
    </row>
    <row r="25" spans="2:12">
      <c r="B25" s="74" t="s">
        <v>1205</v>
      </c>
      <c r="C25" t="s">
        <v>1178</v>
      </c>
      <c r="D25" s="76" t="str">
        <f>IF(ISERROR(FIND(B25,'申請書 Original'!$E$42)),"",FIND(B25,'申請書 Original'!$E$42))</f>
        <v/>
      </c>
      <c r="I25" s="101">
        <v>24</v>
      </c>
      <c r="J25" s="101" t="str">
        <f>MID('申請書 Original'!$E$42,I25,1)</f>
        <v/>
      </c>
      <c r="L25" s="101" t="str">
        <f t="shared" si="0"/>
        <v/>
      </c>
    </row>
    <row r="26" spans="2:12">
      <c r="B26" s="74" t="s">
        <v>1206</v>
      </c>
      <c r="C26" t="s">
        <v>1178</v>
      </c>
      <c r="D26" s="76" t="str">
        <f>IF(ISERROR(FIND(B26,'申請書 Original'!$E$42)),"",FIND(B26,'申請書 Original'!$E$42))</f>
        <v/>
      </c>
      <c r="I26" s="101">
        <v>25</v>
      </c>
      <c r="J26" s="101" t="str">
        <f>MID('申請書 Original'!$E$42,I26,1)</f>
        <v/>
      </c>
      <c r="L26" s="101" t="str">
        <f t="shared" si="0"/>
        <v/>
      </c>
    </row>
    <row r="27" spans="2:12">
      <c r="B27" s="74" t="s">
        <v>1207</v>
      </c>
      <c r="C27" t="s">
        <v>1178</v>
      </c>
      <c r="D27" s="76" t="str">
        <f>IF(ISERROR(FIND(B27,'申請書 Original'!$E$42)),"",FIND(B27,'申請書 Original'!$E$42))</f>
        <v/>
      </c>
      <c r="I27" s="101">
        <v>26</v>
      </c>
      <c r="J27" s="101" t="str">
        <f>MID('申請書 Original'!$E$42,I27,1)</f>
        <v/>
      </c>
      <c r="L27" s="101" t="str">
        <f t="shared" si="0"/>
        <v/>
      </c>
    </row>
    <row r="28" spans="2:12">
      <c r="B28" s="74" t="s">
        <v>1208</v>
      </c>
      <c r="C28" t="s">
        <v>1178</v>
      </c>
      <c r="D28" s="76" t="str">
        <f>IF(ISERROR(FIND(B28,'申請書 Original'!$E$42)),"",FIND(B28,'申請書 Original'!$E$42))</f>
        <v/>
      </c>
      <c r="I28" s="101">
        <v>27</v>
      </c>
      <c r="J28" s="101" t="str">
        <f>MID('申請書 Original'!$E$42,I28,1)</f>
        <v/>
      </c>
      <c r="L28" s="101" t="str">
        <f t="shared" si="0"/>
        <v/>
      </c>
    </row>
    <row r="29" spans="2:12">
      <c r="B29" s="74" t="s">
        <v>1209</v>
      </c>
      <c r="C29" t="s">
        <v>1178</v>
      </c>
      <c r="D29" s="76" t="str">
        <f>IF(ISERROR(FIND(B29,'申請書 Original'!$E$42)),"",FIND(B29,'申請書 Original'!$E$42))</f>
        <v/>
      </c>
      <c r="I29" s="101">
        <v>28</v>
      </c>
      <c r="J29" s="101" t="str">
        <f>MID('申請書 Original'!$E$42,I29,1)</f>
        <v/>
      </c>
      <c r="L29" s="101" t="str">
        <f t="shared" si="0"/>
        <v/>
      </c>
    </row>
    <row r="30" spans="2:12">
      <c r="B30" s="74" t="s">
        <v>1210</v>
      </c>
      <c r="C30" t="s">
        <v>1178</v>
      </c>
      <c r="D30" s="76" t="str">
        <f>IF(ISERROR(FIND(B30,'申請書 Original'!$E$42)),"",FIND(B30,'申請書 Original'!$E$42))</f>
        <v/>
      </c>
      <c r="I30" s="101">
        <v>29</v>
      </c>
      <c r="J30" s="101" t="str">
        <f>MID('申請書 Original'!$E$42,I30,1)</f>
        <v/>
      </c>
      <c r="L30" s="101" t="str">
        <f t="shared" si="0"/>
        <v/>
      </c>
    </row>
    <row r="31" spans="2:12">
      <c r="B31" s="74" t="s">
        <v>1211</v>
      </c>
      <c r="C31" t="s">
        <v>1178</v>
      </c>
      <c r="D31" s="76" t="str">
        <f>IF(ISERROR(FIND(B31,'申請書 Original'!$E$42)),"",FIND(B31,'申請書 Original'!$E$42))</f>
        <v/>
      </c>
      <c r="I31" s="101">
        <v>30</v>
      </c>
      <c r="J31" s="101" t="str">
        <f>MID('申請書 Original'!$E$42,I31,1)</f>
        <v/>
      </c>
      <c r="L31" s="101" t="str">
        <f t="shared" si="0"/>
        <v/>
      </c>
    </row>
    <row r="32" spans="2:12">
      <c r="B32" s="74" t="s">
        <v>1212</v>
      </c>
      <c r="C32" t="s">
        <v>1178</v>
      </c>
      <c r="D32" s="76" t="str">
        <f>IF(ISERROR(FIND(B32,'申請書 Original'!$E$42)),"",FIND(B32,'申請書 Original'!$E$42))</f>
        <v/>
      </c>
      <c r="I32" s="101">
        <v>31</v>
      </c>
      <c r="J32" s="101" t="str">
        <f>MID('申請書 Original'!$E$42,I32,1)</f>
        <v/>
      </c>
      <c r="L32" s="101" t="str">
        <f t="shared" si="0"/>
        <v/>
      </c>
    </row>
    <row r="33" spans="2:12">
      <c r="B33" s="74" t="s">
        <v>1148</v>
      </c>
      <c r="C33" s="74" t="s">
        <v>1151</v>
      </c>
      <c r="D33" s="76"/>
      <c r="I33" s="101">
        <v>32</v>
      </c>
      <c r="J33" s="101" t="str">
        <f>MID('申請書 Original'!$E$42,I33,1)</f>
        <v/>
      </c>
      <c r="L33" s="101" t="str">
        <f t="shared" si="0"/>
        <v/>
      </c>
    </row>
    <row r="34" spans="2:12">
      <c r="B34" s="74" t="s">
        <v>1213</v>
      </c>
      <c r="C34" s="74" t="s">
        <v>1214</v>
      </c>
      <c r="D34" s="76" t="str">
        <f>IF(ISERROR(FIND(B34,'申請書 Original'!$E$42)),"",FIND(B34,'申請書 Original'!$E$42))</f>
        <v/>
      </c>
      <c r="I34" s="101">
        <v>33</v>
      </c>
      <c r="J34" s="101" t="str">
        <f>MID('申請書 Original'!$E$42,I34,1)</f>
        <v/>
      </c>
      <c r="L34" s="101" t="str">
        <f t="shared" ref="L34:L61" si="1">IF(ISERROR(VLOOKUP(ASC(J34),B:C,2,FALSE)),ASC(J34),VLOOKUP(ASC(J34),B:C,2,FALSE))</f>
        <v/>
      </c>
    </row>
    <row r="35" spans="2:12">
      <c r="B35" s="74" t="s">
        <v>1215</v>
      </c>
      <c r="C35" s="74" t="s">
        <v>1216</v>
      </c>
      <c r="D35" s="76" t="str">
        <f>IF(ISERROR(FIND(B35,'申請書 Original'!$E$42)),"",FIND(B35,'申請書 Original'!$E$42))</f>
        <v/>
      </c>
      <c r="I35" s="101">
        <v>34</v>
      </c>
      <c r="J35" s="101" t="str">
        <f>MID('申請書 Original'!$E$42,I35,1)</f>
        <v/>
      </c>
      <c r="L35" s="101" t="str">
        <f t="shared" si="1"/>
        <v/>
      </c>
    </row>
    <row r="36" spans="2:12">
      <c r="B36" s="74" t="s">
        <v>1217</v>
      </c>
      <c r="C36" s="74" t="s">
        <v>1218</v>
      </c>
      <c r="D36" s="76" t="str">
        <f>IF(ISERROR(FIND(B36,'申請書 Original'!$E$42)),"",FIND(B36,'申請書 Original'!$E$42))</f>
        <v/>
      </c>
      <c r="I36" s="101">
        <v>35</v>
      </c>
      <c r="J36" s="101" t="str">
        <f>MID('申請書 Original'!$E$42,I36,1)</f>
        <v/>
      </c>
      <c r="L36" s="101" t="str">
        <f t="shared" si="1"/>
        <v/>
      </c>
    </row>
    <row r="37" spans="2:12">
      <c r="B37" s="74" t="s">
        <v>1219</v>
      </c>
      <c r="C37" s="74" t="s">
        <v>1220</v>
      </c>
      <c r="D37" s="76" t="str">
        <f>IF(ISERROR(FIND(B37,'申請書 Original'!$E$42)),"",FIND(B37,'申請書 Original'!$E$42))</f>
        <v/>
      </c>
      <c r="I37" s="101">
        <v>36</v>
      </c>
      <c r="J37" s="101" t="str">
        <f>MID('申請書 Original'!$E$42,I37,1)</f>
        <v/>
      </c>
      <c r="L37" s="101" t="str">
        <f t="shared" si="1"/>
        <v/>
      </c>
    </row>
    <row r="38" spans="2:12">
      <c r="B38" s="74" t="s">
        <v>1221</v>
      </c>
      <c r="C38" s="74" t="s">
        <v>1222</v>
      </c>
      <c r="D38" s="76" t="str">
        <f>IF(ISERROR(FIND(B38,'申請書 Original'!$E$42)),"",FIND(B38,'申請書 Original'!$E$42))</f>
        <v/>
      </c>
      <c r="I38" s="101">
        <v>37</v>
      </c>
      <c r="J38" s="101" t="str">
        <f>MID('申請書 Original'!$E$42,I38,1)</f>
        <v/>
      </c>
      <c r="L38" s="101" t="str">
        <f t="shared" si="1"/>
        <v/>
      </c>
    </row>
    <row r="39" spans="2:12">
      <c r="B39" s="74" t="s">
        <v>1223</v>
      </c>
      <c r="C39" s="74" t="s">
        <v>1214</v>
      </c>
      <c r="D39" s="76" t="str">
        <f>IF(ISERROR(FIND(B39,'申請書 Original'!$E$42)),"",FIND(B39,'申請書 Original'!$E$42))</f>
        <v/>
      </c>
      <c r="I39" s="101">
        <v>38</v>
      </c>
      <c r="J39" s="101" t="str">
        <f>MID('申請書 Original'!$E$42,I39,1)</f>
        <v/>
      </c>
      <c r="L39" s="101" t="str">
        <f t="shared" si="1"/>
        <v/>
      </c>
    </row>
    <row r="40" spans="2:12">
      <c r="B40" s="74" t="s">
        <v>1224</v>
      </c>
      <c r="C40" s="74" t="s">
        <v>1225</v>
      </c>
      <c r="D40" s="76" t="str">
        <f>IF(ISERROR(FIND(B40,'申請書 Original'!$E$42)),"",FIND(B40,'申請書 Original'!$E$42))</f>
        <v/>
      </c>
      <c r="I40" s="101">
        <v>39</v>
      </c>
      <c r="J40" s="101" t="str">
        <f>MID('申請書 Original'!$E$42,I40,1)</f>
        <v/>
      </c>
      <c r="L40" s="101" t="str">
        <f t="shared" si="1"/>
        <v/>
      </c>
    </row>
    <row r="41" spans="2:12">
      <c r="B41" s="74" t="s">
        <v>1226</v>
      </c>
      <c r="C41" s="74" t="s">
        <v>1227</v>
      </c>
      <c r="D41" s="76" t="str">
        <f>IF(ISERROR(FIND(B41,'申請書 Original'!$E$42)),"",FIND(B41,'申請書 Original'!$E$42))</f>
        <v/>
      </c>
      <c r="I41" s="101">
        <v>40</v>
      </c>
      <c r="J41" s="101" t="str">
        <f>MID('申請書 Original'!$E$42,I41,1)</f>
        <v/>
      </c>
      <c r="L41" s="101" t="str">
        <f t="shared" si="1"/>
        <v/>
      </c>
    </row>
    <row r="42" spans="2:12">
      <c r="B42" s="74" t="s">
        <v>1228</v>
      </c>
      <c r="C42" s="74" t="s">
        <v>1229</v>
      </c>
      <c r="D42" s="76" t="str">
        <f>IF(ISERROR(FIND(B42,'申請書 Original'!$E$42)),"",FIND(B42,'申請書 Original'!$E$42))</f>
        <v/>
      </c>
      <c r="I42" s="101">
        <v>41</v>
      </c>
      <c r="J42" s="101" t="str">
        <f>MID('申請書 Original'!$E$42,I42,1)</f>
        <v/>
      </c>
      <c r="L42" s="101" t="str">
        <f t="shared" si="1"/>
        <v/>
      </c>
    </row>
    <row r="43" spans="2:12">
      <c r="B43" s="74" t="s">
        <v>1230</v>
      </c>
      <c r="C43" s="74" t="s">
        <v>1231</v>
      </c>
      <c r="D43" s="76" t="str">
        <f>IF(ISERROR(FIND(B43,'申請書 Original'!$E$42)),"",FIND(B43,'申請書 Original'!$E$42))</f>
        <v/>
      </c>
      <c r="I43" s="101">
        <v>42</v>
      </c>
      <c r="J43" s="101" t="str">
        <f>MID('申請書 Original'!$E$42,I43,1)</f>
        <v/>
      </c>
      <c r="L43" s="101" t="str">
        <f t="shared" si="1"/>
        <v/>
      </c>
    </row>
    <row r="44" spans="2:12">
      <c r="I44" s="101">
        <v>43</v>
      </c>
      <c r="J44" s="101" t="str">
        <f>MID('申請書 Original'!$E$42,I44,1)</f>
        <v/>
      </c>
      <c r="L44" s="101" t="str">
        <f t="shared" si="1"/>
        <v/>
      </c>
    </row>
    <row r="45" spans="2:12">
      <c r="I45" s="101">
        <v>44</v>
      </c>
      <c r="J45" s="101" t="str">
        <f>MID('申請書 Original'!$E$42,I45,1)</f>
        <v/>
      </c>
      <c r="L45" s="101" t="str">
        <f t="shared" si="1"/>
        <v/>
      </c>
    </row>
    <row r="46" spans="2:12">
      <c r="I46" s="101">
        <v>45</v>
      </c>
      <c r="J46" s="101" t="str">
        <f>MID('申請書 Original'!$E$42,I46,1)</f>
        <v/>
      </c>
      <c r="L46" s="101" t="str">
        <f t="shared" si="1"/>
        <v/>
      </c>
    </row>
    <row r="47" spans="2:12">
      <c r="I47" s="101">
        <v>46</v>
      </c>
      <c r="J47" s="101" t="str">
        <f>MID('申請書 Original'!$E$42,I47,1)</f>
        <v/>
      </c>
      <c r="L47" s="101" t="str">
        <f t="shared" si="1"/>
        <v/>
      </c>
    </row>
    <row r="48" spans="2:12">
      <c r="I48" s="101">
        <v>47</v>
      </c>
      <c r="J48" s="101" t="str">
        <f>MID('申請書 Original'!$E$42,I48,1)</f>
        <v/>
      </c>
      <c r="L48" s="101" t="str">
        <f t="shared" si="1"/>
        <v/>
      </c>
    </row>
    <row r="49" spans="9:18">
      <c r="I49" s="101">
        <v>48</v>
      </c>
      <c r="J49" s="101" t="str">
        <f>MID('申請書 Original'!$E$42,I49,1)</f>
        <v/>
      </c>
      <c r="L49" s="101" t="str">
        <f t="shared" si="1"/>
        <v/>
      </c>
    </row>
    <row r="50" spans="9:18">
      <c r="I50" s="101">
        <v>49</v>
      </c>
      <c r="J50" s="101" t="str">
        <f>MID('申請書 Original'!$E$42,I50,1)</f>
        <v/>
      </c>
      <c r="L50" s="101" t="str">
        <f t="shared" si="1"/>
        <v/>
      </c>
    </row>
    <row r="51" spans="9:18">
      <c r="I51" s="101">
        <v>50</v>
      </c>
      <c r="J51" s="101" t="str">
        <f>MID('申請書 Original'!$E$42,I51,1)</f>
        <v/>
      </c>
      <c r="L51" s="101" t="str">
        <f t="shared" si="1"/>
        <v/>
      </c>
    </row>
    <row r="52" spans="9:18">
      <c r="I52" s="101">
        <v>51</v>
      </c>
      <c r="J52" s="101" t="str">
        <f>MID('申請書 Original'!$E$42,I52,1)</f>
        <v/>
      </c>
      <c r="L52" s="101" t="str">
        <f t="shared" si="1"/>
        <v/>
      </c>
    </row>
    <row r="53" spans="9:18">
      <c r="I53" s="101">
        <v>52</v>
      </c>
      <c r="J53" s="101" t="str">
        <f>MID('申請書 Original'!$E$42,I53,1)</f>
        <v/>
      </c>
      <c r="L53" s="101" t="str">
        <f t="shared" si="1"/>
        <v/>
      </c>
    </row>
    <row r="54" spans="9:18">
      <c r="I54" s="101">
        <v>53</v>
      </c>
      <c r="J54" s="101" t="str">
        <f>MID('申請書 Original'!$E$42,I54,1)</f>
        <v/>
      </c>
      <c r="L54" s="101" t="str">
        <f t="shared" si="1"/>
        <v/>
      </c>
    </row>
    <row r="55" spans="9:18">
      <c r="I55" s="101">
        <v>54</v>
      </c>
      <c r="J55" s="101" t="str">
        <f>MID('申請書 Original'!$E$42,I55,1)</f>
        <v/>
      </c>
      <c r="L55" s="101" t="str">
        <f t="shared" si="1"/>
        <v/>
      </c>
    </row>
    <row r="56" spans="9:18">
      <c r="I56" s="101">
        <v>55</v>
      </c>
      <c r="J56" s="101" t="str">
        <f>MID('申請書 Original'!$E$42,I56,1)</f>
        <v/>
      </c>
      <c r="L56" s="101" t="str">
        <f t="shared" si="1"/>
        <v/>
      </c>
    </row>
    <row r="57" spans="9:18">
      <c r="I57" s="101">
        <v>56</v>
      </c>
      <c r="J57" s="101" t="str">
        <f>MID('申請書 Original'!$E$42,I57,1)</f>
        <v/>
      </c>
      <c r="L57" s="101" t="str">
        <f t="shared" si="1"/>
        <v/>
      </c>
    </row>
    <row r="58" spans="9:18">
      <c r="I58" s="101">
        <v>57</v>
      </c>
      <c r="J58" s="101" t="str">
        <f>MID('申請書 Original'!$E$42,I58,1)</f>
        <v/>
      </c>
      <c r="L58" s="101" t="str">
        <f t="shared" si="1"/>
        <v/>
      </c>
    </row>
    <row r="59" spans="9:18">
      <c r="I59" s="101">
        <v>58</v>
      </c>
      <c r="J59" s="101" t="str">
        <f>MID('申請書 Original'!$E$42,I59,1)</f>
        <v/>
      </c>
      <c r="L59" s="101" t="str">
        <f t="shared" si="1"/>
        <v/>
      </c>
    </row>
    <row r="60" spans="9:18">
      <c r="I60" s="101">
        <v>59</v>
      </c>
      <c r="J60" s="101" t="str">
        <f>MID('申請書 Original'!$E$42,I60,1)</f>
        <v/>
      </c>
      <c r="L60" s="101" t="str">
        <f t="shared" si="1"/>
        <v/>
      </c>
    </row>
    <row r="61" spans="9:18">
      <c r="I61" s="101">
        <v>60</v>
      </c>
      <c r="J61" s="101" t="str">
        <f>MID('申請書 Original'!$E$42,I61,1)</f>
        <v/>
      </c>
      <c r="L61" s="101" t="str">
        <f t="shared" si="1"/>
        <v/>
      </c>
    </row>
    <row r="63" spans="9:18">
      <c r="I63" s="201" t="str">
        <f>CONCATENATE(L2,L3,L4,L5,L6,L7,L8,L9,L10,L11,L12,L13,L14,L15,L16,L17,L18,L19,L20,L21,L22,L23,L24,L25,L26,L27,L28,L29,L30,L31,L32,L33,L34,L35,L36,L37,L38,L39,L40,L41,L42,L43,L44,L45,L46,L47,L48,L49,L50,L51,L52,L53,L54,L55,L56,L57,L58,L59,L60,L61)</f>
        <v/>
      </c>
      <c r="J63" s="202"/>
      <c r="K63" s="202"/>
      <c r="L63" s="202"/>
      <c r="M63" s="202"/>
      <c r="N63" s="202"/>
      <c r="O63" s="202"/>
      <c r="P63" s="202"/>
      <c r="Q63" s="202"/>
      <c r="R63" s="203"/>
    </row>
  </sheetData>
  <mergeCells count="1">
    <mergeCell ref="I63:R63"/>
  </mergeCells>
  <phoneticPr fontId="9"/>
  <pageMargins left="0.7" right="0.7" top="0.75" bottom="0.75" header="0.3" footer="0.3"/>
  <pageSetup paperSize="9" orientation="portrait" r:id="rId1"/>
  <headerFooter>
    <oddFooter>&amp;R&amp;1#&amp;"Calibri"&amp;22&amp;KFF8939RESTRICTED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 tint="0.79998168889431442"/>
  </sheetPr>
  <dimension ref="A1:V67"/>
  <sheetViews>
    <sheetView showGridLines="0" zoomScaleNormal="100" workbookViewId="0">
      <pane xSplit="1" ySplit="2" topLeftCell="B43" activePane="bottomRight" state="frozen"/>
      <selection pane="topRight" activeCell="E7" sqref="E7"/>
      <selection pane="bottomLeft" activeCell="E7" sqref="E7"/>
      <selection pane="bottomRight" activeCell="E24" sqref="E24"/>
    </sheetView>
  </sheetViews>
  <sheetFormatPr baseColWidth="10" defaultColWidth="3.109375" defaultRowHeight="14.4"/>
  <cols>
    <col min="1" max="1" width="3.109375" style="78"/>
    <col min="2" max="2" width="3.109375" style="3" customWidth="1"/>
    <col min="3" max="3" width="34.6640625" style="3" customWidth="1"/>
    <col min="4" max="4" width="1.6640625" style="3" customWidth="1"/>
    <col min="5" max="5" width="58.33203125" style="4" customWidth="1"/>
    <col min="6" max="6" width="1.33203125" style="2" customWidth="1"/>
    <col min="7" max="7" width="32.109375" style="2" customWidth="1"/>
    <col min="8" max="8" width="6.6640625" style="2" customWidth="1"/>
    <col min="9" max="9" width="7.44140625" style="5" bestFit="1" customWidth="1"/>
    <col min="10" max="10" width="62.5546875" style="2" bestFit="1" customWidth="1"/>
    <col min="11" max="11" width="8" style="5" bestFit="1" customWidth="1"/>
    <col min="12" max="12" width="5.5546875" style="2" customWidth="1"/>
    <col min="13" max="14" width="3.109375" style="2" customWidth="1"/>
    <col min="15" max="15" width="50.88671875" style="2" hidden="1" customWidth="1"/>
    <col min="16" max="16384" width="3.109375" style="2"/>
  </cols>
  <sheetData>
    <row r="1" spans="1:22" s="78" customFormat="1" ht="28.5" customHeight="1">
      <c r="C1" s="87"/>
      <c r="E1" s="87" t="s">
        <v>0</v>
      </c>
      <c r="F1" s="87"/>
      <c r="G1" s="87"/>
      <c r="I1" s="86"/>
      <c r="K1" s="86"/>
    </row>
    <row r="2" spans="1:22" s="89" customFormat="1" ht="14.25" customHeight="1">
      <c r="B2" s="90"/>
      <c r="C2" s="91"/>
      <c r="D2" s="92"/>
      <c r="E2" s="93"/>
      <c r="G2" s="88" t="s">
        <v>164</v>
      </c>
      <c r="H2" s="94"/>
      <c r="I2" s="95"/>
      <c r="J2" s="94"/>
      <c r="K2" s="95"/>
      <c r="L2" s="94"/>
    </row>
    <row r="3" spans="1:22" ht="12" customHeight="1">
      <c r="B3" s="6"/>
      <c r="C3" s="2"/>
      <c r="D3" s="4"/>
      <c r="E3" s="2"/>
      <c r="G3" s="84"/>
      <c r="H3" s="84"/>
      <c r="I3" s="85"/>
      <c r="J3" s="84"/>
      <c r="K3" s="85"/>
      <c r="L3" s="84"/>
    </row>
    <row r="4" spans="1:22" ht="31.5" customHeight="1">
      <c r="B4" s="6"/>
      <c r="C4" s="10" t="s">
        <v>2</v>
      </c>
      <c r="D4" s="11"/>
      <c r="E4" s="36" t="s">
        <v>165</v>
      </c>
      <c r="G4" s="42" t="s">
        <v>3</v>
      </c>
      <c r="H4" s="13"/>
      <c r="I4" s="14"/>
      <c r="J4" s="73"/>
      <c r="K4" s="14"/>
    </row>
    <row r="5" spans="1:22" ht="18.600000000000001">
      <c r="B5" s="6"/>
      <c r="C5" s="10" t="s">
        <v>4</v>
      </c>
      <c r="D5" s="11"/>
      <c r="E5" s="49" t="s">
        <v>166</v>
      </c>
      <c r="G5" s="42" t="s">
        <v>5</v>
      </c>
      <c r="H5" s="13"/>
      <c r="I5" s="14"/>
      <c r="J5" s="73"/>
      <c r="K5" s="14"/>
    </row>
    <row r="6" spans="1:22" ht="18.600000000000001">
      <c r="B6" s="6"/>
      <c r="C6" s="10" t="s">
        <v>167</v>
      </c>
      <c r="D6" s="11"/>
      <c r="E6" s="15"/>
      <c r="G6" s="42" t="s">
        <v>7</v>
      </c>
      <c r="H6" s="13" t="s">
        <v>8</v>
      </c>
      <c r="I6" s="14"/>
      <c r="J6" s="73"/>
      <c r="K6" s="14"/>
    </row>
    <row r="7" spans="1:22" ht="18.600000000000001">
      <c r="B7" s="6"/>
      <c r="C7" s="10" t="s">
        <v>168</v>
      </c>
      <c r="D7" s="11"/>
      <c r="E7" s="149" t="s">
        <v>169</v>
      </c>
      <c r="G7" s="42" t="s">
        <v>10</v>
      </c>
      <c r="H7" s="13"/>
      <c r="I7" s="14"/>
      <c r="K7" s="14"/>
      <c r="V7" s="7"/>
    </row>
    <row r="8" spans="1:22" ht="18.600000000000001">
      <c r="B8" s="6"/>
      <c r="C8" s="10" t="s">
        <v>170</v>
      </c>
      <c r="D8" s="11"/>
      <c r="E8" s="49" t="s">
        <v>171</v>
      </c>
      <c r="G8" s="42" t="s">
        <v>12</v>
      </c>
      <c r="H8" s="13" t="s">
        <v>13</v>
      </c>
      <c r="I8" s="14"/>
      <c r="J8" s="2" t="s">
        <v>172</v>
      </c>
      <c r="K8" s="14"/>
    </row>
    <row r="9" spans="1:22" ht="21" customHeight="1">
      <c r="B9" s="37" t="s">
        <v>15</v>
      </c>
      <c r="F9" s="13"/>
      <c r="G9" s="16"/>
    </row>
    <row r="10" spans="1:22" s="13" customFormat="1" ht="18.600000000000001">
      <c r="A10" s="79"/>
      <c r="B10" s="17"/>
      <c r="C10" s="18" t="s">
        <v>16</v>
      </c>
      <c r="D10" s="11"/>
      <c r="E10" s="19"/>
      <c r="G10" s="42" t="s">
        <v>17</v>
      </c>
      <c r="H10" s="13" t="s">
        <v>18</v>
      </c>
      <c r="I10" s="14" t="s">
        <v>19</v>
      </c>
      <c r="J10" s="13" t="s">
        <v>20</v>
      </c>
      <c r="K10" s="14"/>
    </row>
    <row r="11" spans="1:22" s="13" customFormat="1" ht="18.600000000000001">
      <c r="A11" s="79"/>
      <c r="B11" s="17"/>
      <c r="C11" s="18" t="s">
        <v>21</v>
      </c>
      <c r="D11" s="11"/>
      <c r="E11" s="19"/>
      <c r="G11" s="42" t="s">
        <v>22</v>
      </c>
      <c r="H11" s="13" t="s">
        <v>18</v>
      </c>
      <c r="I11" s="14" t="s">
        <v>23</v>
      </c>
      <c r="J11" s="13" t="s">
        <v>24</v>
      </c>
      <c r="K11" s="14"/>
    </row>
    <row r="12" spans="1:22" s="13" customFormat="1" ht="18.600000000000001">
      <c r="A12" s="79"/>
      <c r="B12" s="6"/>
      <c r="C12" s="40" t="s">
        <v>25</v>
      </c>
      <c r="D12" s="17"/>
      <c r="E12" s="39" t="s">
        <v>26</v>
      </c>
      <c r="F12" s="2"/>
      <c r="G12" s="42" t="s">
        <v>27</v>
      </c>
      <c r="I12" s="14" t="s">
        <v>28</v>
      </c>
      <c r="K12" s="14"/>
    </row>
    <row r="13" spans="1:22" s="13" customFormat="1" ht="18" customHeight="1">
      <c r="A13" s="79"/>
      <c r="B13" s="17"/>
      <c r="C13" s="40" t="s">
        <v>29</v>
      </c>
      <c r="D13" s="17"/>
      <c r="E13" s="39" t="s">
        <v>30</v>
      </c>
      <c r="F13" s="2"/>
      <c r="G13" s="42" t="s">
        <v>31</v>
      </c>
      <c r="I13" s="14"/>
      <c r="K13" s="14"/>
    </row>
    <row r="14" spans="1:22" ht="6" customHeight="1">
      <c r="B14" s="6"/>
      <c r="C14" s="20"/>
      <c r="D14" s="17"/>
      <c r="E14" s="21"/>
      <c r="F14" s="13"/>
      <c r="G14" s="22"/>
      <c r="H14" s="13"/>
      <c r="I14" s="14"/>
      <c r="J14" s="13"/>
      <c r="K14" s="13"/>
    </row>
    <row r="15" spans="1:22" s="13" customFormat="1" ht="14.25" customHeight="1">
      <c r="A15" s="79"/>
      <c r="B15" s="17"/>
      <c r="C15" s="105" t="s">
        <v>173</v>
      </c>
      <c r="D15" s="17"/>
      <c r="E15" s="39"/>
      <c r="F15" s="2"/>
      <c r="G15" s="42" t="s">
        <v>174</v>
      </c>
      <c r="H15" s="13" t="s">
        <v>18</v>
      </c>
      <c r="I15" s="14"/>
      <c r="J15" s="13" t="s">
        <v>175</v>
      </c>
      <c r="K15" s="14"/>
    </row>
    <row r="16" spans="1:22" s="13" customFormat="1" ht="14.25" customHeight="1">
      <c r="A16" s="79"/>
      <c r="B16" s="17"/>
      <c r="C16" s="105" t="s">
        <v>176</v>
      </c>
      <c r="D16" s="17"/>
      <c r="E16" s="39"/>
      <c r="F16" s="2"/>
      <c r="G16" s="42" t="s">
        <v>177</v>
      </c>
      <c r="H16" s="13" t="s">
        <v>18</v>
      </c>
      <c r="I16" s="14"/>
      <c r="J16" s="13" t="s">
        <v>175</v>
      </c>
      <c r="K16" s="14"/>
    </row>
    <row r="17" spans="1:13" s="13" customFormat="1" ht="18" customHeight="1">
      <c r="A17" s="79"/>
      <c r="B17" s="6"/>
      <c r="C17" s="10" t="s">
        <v>32</v>
      </c>
      <c r="D17" s="17"/>
      <c r="E17" s="49" t="s">
        <v>178</v>
      </c>
      <c r="G17" s="42" t="s">
        <v>33</v>
      </c>
      <c r="H17" s="13" t="s">
        <v>18</v>
      </c>
      <c r="I17" s="14" t="s">
        <v>23</v>
      </c>
      <c r="J17" s="13" t="s">
        <v>34</v>
      </c>
      <c r="K17" s="14"/>
    </row>
    <row r="18" spans="1:13" s="13" customFormat="1" ht="18" customHeight="1">
      <c r="A18" s="79"/>
      <c r="B18" s="6"/>
      <c r="C18" s="10" t="s">
        <v>35</v>
      </c>
      <c r="D18" s="17"/>
      <c r="E18" s="49" t="s">
        <v>179</v>
      </c>
      <c r="G18" s="42" t="s">
        <v>36</v>
      </c>
      <c r="H18" s="13" t="s">
        <v>18</v>
      </c>
      <c r="I18" s="14" t="s">
        <v>23</v>
      </c>
      <c r="K18" s="14"/>
    </row>
    <row r="19" spans="1:13" s="13" customFormat="1" ht="18" customHeight="1">
      <c r="A19" s="79"/>
      <c r="B19" s="6"/>
      <c r="C19" s="38" t="s">
        <v>37</v>
      </c>
      <c r="D19" s="17"/>
      <c r="E19" s="15"/>
      <c r="G19" s="42" t="s">
        <v>38</v>
      </c>
      <c r="I19" s="14"/>
      <c r="K19" s="14"/>
    </row>
    <row r="20" spans="1:13" s="13" customFormat="1" ht="18" customHeight="1">
      <c r="A20" s="79"/>
      <c r="B20" s="6"/>
      <c r="C20" s="105" t="s">
        <v>39</v>
      </c>
      <c r="D20" s="17"/>
      <c r="E20" s="136" t="str">
        <f>LEFT(E17,10)</f>
        <v>Osaka Hold</v>
      </c>
      <c r="G20" s="42" t="s">
        <v>40</v>
      </c>
      <c r="H20" s="104" t="s">
        <v>180</v>
      </c>
      <c r="I20" s="14" t="s">
        <v>19</v>
      </c>
      <c r="K20" s="14"/>
      <c r="M20" s="23"/>
    </row>
    <row r="21" spans="1:13" s="13" customFormat="1" ht="18" customHeight="1">
      <c r="A21" s="79"/>
      <c r="B21" s="6"/>
      <c r="C21" s="10" t="s">
        <v>42</v>
      </c>
      <c r="D21" s="17"/>
      <c r="E21" s="96" t="s">
        <v>181</v>
      </c>
      <c r="G21" s="42" t="s">
        <v>43</v>
      </c>
      <c r="H21" s="13" t="s">
        <v>18</v>
      </c>
      <c r="I21" s="14" t="s">
        <v>44</v>
      </c>
      <c r="J21" s="13" t="s">
        <v>45</v>
      </c>
      <c r="K21" s="14"/>
    </row>
    <row r="22" spans="1:13" s="13" customFormat="1" ht="18" customHeight="1">
      <c r="A22" s="79"/>
      <c r="B22" s="6"/>
      <c r="C22" s="10" t="s">
        <v>46</v>
      </c>
      <c r="D22" s="17"/>
      <c r="E22" s="49" t="s">
        <v>182</v>
      </c>
      <c r="G22" s="42" t="s">
        <v>47</v>
      </c>
      <c r="H22" s="13" t="s">
        <v>18</v>
      </c>
      <c r="I22" s="14" t="s">
        <v>19</v>
      </c>
      <c r="J22" s="13" t="s">
        <v>48</v>
      </c>
      <c r="K22" s="14"/>
    </row>
    <row r="23" spans="1:13" s="13" customFormat="1" ht="18" customHeight="1">
      <c r="A23" s="79"/>
      <c r="B23" s="6"/>
      <c r="C23" s="10" t="s">
        <v>49</v>
      </c>
      <c r="D23" s="17"/>
      <c r="E23" s="12" t="s">
        <v>183</v>
      </c>
      <c r="G23" s="43" t="s">
        <v>50</v>
      </c>
      <c r="J23" s="24"/>
      <c r="K23" s="23"/>
    </row>
    <row r="24" spans="1:13" s="13" customFormat="1" ht="18" customHeight="1">
      <c r="A24" s="79"/>
      <c r="B24" s="6"/>
      <c r="C24" s="10" t="s">
        <v>51</v>
      </c>
      <c r="D24" s="3"/>
      <c r="E24" s="133" t="s">
        <v>184</v>
      </c>
      <c r="G24" s="42" t="s">
        <v>52</v>
      </c>
      <c r="H24" s="13" t="s">
        <v>18</v>
      </c>
      <c r="I24" s="14" t="s">
        <v>23</v>
      </c>
      <c r="J24" s="13" t="s">
        <v>185</v>
      </c>
      <c r="K24" s="14"/>
    </row>
    <row r="25" spans="1:13" s="46" customFormat="1" ht="18" customHeight="1">
      <c r="A25" s="80"/>
      <c r="B25" s="44"/>
      <c r="C25" s="10" t="s">
        <v>54</v>
      </c>
      <c r="D25" s="45"/>
      <c r="E25" s="51" t="s">
        <v>186</v>
      </c>
      <c r="G25" s="42" t="s">
        <v>55</v>
      </c>
      <c r="H25" s="13" t="s">
        <v>18</v>
      </c>
      <c r="I25" s="14" t="s">
        <v>23</v>
      </c>
      <c r="K25" s="47"/>
    </row>
    <row r="26" spans="1:13" s="13" customFormat="1" ht="18" customHeight="1">
      <c r="A26" s="79"/>
      <c r="B26" s="6"/>
      <c r="C26" s="10" t="s">
        <v>56</v>
      </c>
      <c r="D26" s="17"/>
      <c r="E26" s="12" t="s">
        <v>187</v>
      </c>
      <c r="G26" s="42" t="s">
        <v>57</v>
      </c>
      <c r="I26" s="14"/>
      <c r="K26" s="14"/>
    </row>
    <row r="27" spans="1:13" s="13" customFormat="1" ht="18" customHeight="1">
      <c r="A27" s="79"/>
      <c r="B27" s="6"/>
      <c r="C27" s="10" t="s">
        <v>58</v>
      </c>
      <c r="D27" s="11"/>
      <c r="E27" s="50" t="s">
        <v>188</v>
      </c>
      <c r="G27" s="42" t="s">
        <v>59</v>
      </c>
      <c r="I27" s="14" t="s">
        <v>60</v>
      </c>
      <c r="J27" s="13" t="s">
        <v>61</v>
      </c>
      <c r="K27" s="14"/>
    </row>
    <row r="28" spans="1:13" s="46" customFormat="1" ht="18" customHeight="1">
      <c r="A28" s="80"/>
      <c r="B28" s="44"/>
      <c r="C28" s="10" t="s">
        <v>62</v>
      </c>
      <c r="D28" s="45"/>
      <c r="E28" s="134" t="s">
        <v>189</v>
      </c>
      <c r="G28" s="42" t="s">
        <v>63</v>
      </c>
      <c r="I28" s="14" t="s">
        <v>64</v>
      </c>
      <c r="J28" s="13" t="s">
        <v>65</v>
      </c>
      <c r="K28" s="47"/>
    </row>
    <row r="29" spans="1:13" s="46" customFormat="1" ht="18" customHeight="1">
      <c r="A29" s="80"/>
      <c r="B29" s="44"/>
      <c r="C29" s="38" t="s">
        <v>66</v>
      </c>
      <c r="D29" s="45"/>
      <c r="E29" s="15"/>
      <c r="G29" s="42" t="s">
        <v>67</v>
      </c>
      <c r="I29" s="14"/>
      <c r="J29" s="13"/>
      <c r="K29" s="47"/>
    </row>
    <row r="30" spans="1:13" s="13" customFormat="1" ht="18" customHeight="1">
      <c r="A30" s="79"/>
      <c r="B30" s="6"/>
      <c r="C30" s="10" t="s">
        <v>68</v>
      </c>
      <c r="D30" s="3"/>
      <c r="E30" s="49" t="s">
        <v>190</v>
      </c>
      <c r="G30" s="42" t="s">
        <v>69</v>
      </c>
      <c r="H30" s="13" t="s">
        <v>18</v>
      </c>
      <c r="I30" s="14" t="s">
        <v>70</v>
      </c>
      <c r="J30" s="13" t="s">
        <v>71</v>
      </c>
      <c r="K30" s="14"/>
    </row>
    <row r="31" spans="1:13" s="13" customFormat="1" ht="18" customHeight="1">
      <c r="A31" s="79"/>
      <c r="B31" s="6"/>
      <c r="C31" s="105" t="s">
        <v>72</v>
      </c>
      <c r="D31" s="3"/>
      <c r="E31" s="137" t="e">
        <f>IF(E22&lt;&gt;"",_xlfn.FILTERXML(_xlfn.WEBSERVICE("http://zip.cgis.biz/xml/zip.php?zn="&amp;SUBSTITUTE(E22,"-","")),"/ZIP_result/ADDRESS_value/value[@city]/@city"),"")</f>
        <v>#VALUE!</v>
      </c>
      <c r="G31" s="42" t="s">
        <v>73</v>
      </c>
      <c r="H31" s="104" t="s">
        <v>41</v>
      </c>
      <c r="I31" s="14" t="s">
        <v>60</v>
      </c>
      <c r="K31" s="14"/>
    </row>
    <row r="32" spans="1:13" s="13" customFormat="1" ht="18" customHeight="1">
      <c r="A32" s="79"/>
      <c r="B32" s="6"/>
      <c r="C32" s="10" t="s">
        <v>74</v>
      </c>
      <c r="D32" s="3"/>
      <c r="E32" s="49" t="s">
        <v>191</v>
      </c>
      <c r="G32" s="42" t="s">
        <v>75</v>
      </c>
      <c r="I32" s="14" t="s">
        <v>60</v>
      </c>
      <c r="J32" s="13" t="s">
        <v>76</v>
      </c>
      <c r="K32" s="14"/>
    </row>
    <row r="33" spans="1:15" s="13" customFormat="1" ht="18" customHeight="1">
      <c r="A33" s="79"/>
      <c r="B33" s="6"/>
      <c r="C33" s="10" t="s">
        <v>77</v>
      </c>
      <c r="D33" s="17"/>
      <c r="E33" s="49" t="s">
        <v>192</v>
      </c>
      <c r="G33" s="42" t="s">
        <v>78</v>
      </c>
      <c r="H33" s="13" t="s">
        <v>18</v>
      </c>
      <c r="I33" s="14" t="s">
        <v>60</v>
      </c>
      <c r="J33" s="13" t="s">
        <v>193</v>
      </c>
      <c r="K33" s="14"/>
    </row>
    <row r="34" spans="1:15" s="13" customFormat="1" ht="18" customHeight="1">
      <c r="A34" s="79"/>
      <c r="B34" s="6"/>
      <c r="C34" s="10" t="s">
        <v>80</v>
      </c>
      <c r="D34" s="17"/>
      <c r="E34" s="49" t="s">
        <v>194</v>
      </c>
      <c r="G34" s="42" t="s">
        <v>81</v>
      </c>
      <c r="H34" s="13" t="s">
        <v>18</v>
      </c>
      <c r="I34" s="14" t="s">
        <v>60</v>
      </c>
      <c r="J34" s="13" t="s">
        <v>193</v>
      </c>
      <c r="K34" s="14"/>
    </row>
    <row r="35" spans="1:15" s="13" customFormat="1" ht="18" customHeight="1">
      <c r="A35" s="79"/>
      <c r="B35" s="6"/>
      <c r="C35" s="10" t="s">
        <v>82</v>
      </c>
      <c r="D35" s="17"/>
      <c r="E35" s="106"/>
      <c r="G35" s="42" t="s">
        <v>83</v>
      </c>
      <c r="H35" s="13" t="s">
        <v>18</v>
      </c>
      <c r="I35" s="14"/>
      <c r="K35" s="14"/>
    </row>
    <row r="36" spans="1:15" s="13" customFormat="1" ht="18.600000000000001">
      <c r="A36" s="79"/>
      <c r="B36" s="6"/>
      <c r="C36" s="38" t="s">
        <v>84</v>
      </c>
      <c r="D36" s="17"/>
      <c r="E36" s="15"/>
      <c r="G36" s="42" t="s">
        <v>85</v>
      </c>
      <c r="I36" s="14"/>
      <c r="J36" s="13" t="s">
        <v>86</v>
      </c>
      <c r="K36" s="14"/>
    </row>
    <row r="37" spans="1:15" s="13" customFormat="1" ht="18.600000000000001">
      <c r="A37" s="79"/>
      <c r="B37" s="6"/>
      <c r="C37" s="10" t="s">
        <v>87</v>
      </c>
      <c r="D37" s="27"/>
      <c r="E37" s="15" t="s">
        <v>195</v>
      </c>
      <c r="G37" s="42" t="s">
        <v>88</v>
      </c>
      <c r="H37" s="13" t="s">
        <v>18</v>
      </c>
      <c r="I37" s="14" t="s">
        <v>89</v>
      </c>
      <c r="K37" s="14"/>
    </row>
    <row r="38" spans="1:15" s="13" customFormat="1" ht="18" customHeight="1">
      <c r="A38" s="79"/>
      <c r="B38" s="6"/>
      <c r="C38" s="10" t="s">
        <v>90</v>
      </c>
      <c r="D38" s="27"/>
      <c r="E38" s="49" t="s">
        <v>196</v>
      </c>
      <c r="G38" s="42" t="s">
        <v>91</v>
      </c>
      <c r="H38" s="13" t="s">
        <v>18</v>
      </c>
      <c r="I38" s="14" t="s">
        <v>92</v>
      </c>
      <c r="J38" s="71" t="s">
        <v>93</v>
      </c>
      <c r="K38" s="14"/>
    </row>
    <row r="39" spans="1:15" s="13" customFormat="1" ht="18" customHeight="1">
      <c r="A39" s="79"/>
      <c r="B39" s="6"/>
      <c r="C39" s="105" t="s">
        <v>94</v>
      </c>
      <c r="D39" s="28"/>
      <c r="E39" s="135" t="e">
        <f>IF(E38&lt;&gt;"",MID(SUBSTITUTE(SUBSTITUTE(SUBSTITUTE(_xlfn.WEBSERVICE("https://bank.teraren.com/banks/"&amp;LEFT(E38,4)&amp;".json"),"""",""),"{",""),"}",""),FIND("name",SUBSTITUTE(SUBSTITUTE(SUBSTITUTE(_xlfn.WEBSERVICE("https://bank.teraren.com/banks/"&amp;LEFT(E38,4)&amp;".json"),"""",""),"{",""),"}",""))+5,FIND(",roma",SUBSTITUTE(SUBSTITUTE(SUBSTITUTE(_xlfn.WEBSERVICE("https://bank.teraren.com/banks/"&amp;LEFT(E38,4)&amp;".json"),"""",""),"{",""),"}",""))-(FIND("name",SUBSTITUTE(SUBSTITUTE(SUBSTITUTE(_xlfn.WEBSERVICE("https://bank.teraren.com/banks/"&amp;LEFT(E38,4)&amp;".json"),"""",""),"{",""),"}",""))+5)),"")</f>
        <v>#VALUE!</v>
      </c>
      <c r="G39" s="42" t="s">
        <v>95</v>
      </c>
      <c r="H39" s="104" t="s">
        <v>41</v>
      </c>
      <c r="I39" s="14" t="s">
        <v>28</v>
      </c>
      <c r="J39" s="13" t="s">
        <v>197</v>
      </c>
      <c r="K39" s="14"/>
    </row>
    <row r="40" spans="1:15" s="13" customFormat="1" ht="18" customHeight="1">
      <c r="A40" s="79"/>
      <c r="B40" s="6"/>
      <c r="C40" s="105" t="s">
        <v>97</v>
      </c>
      <c r="D40" s="28"/>
      <c r="E40" s="135" t="e">
        <f>IF(E38&lt;&gt;"",MID(SUBSTITUTE(SUBSTITUTE(SUBSTITUTE(_xlfn.WEBSERVICE("https://bank.teraren.com/banks/"&amp;LEFT(E38,4)&amp;"/branches/"&amp;RIGHT(E38,3)&amp;".json"),"""",""),"{",""),"}",""),FIND("name",SUBSTITUTE(SUBSTITUTE(SUBSTITUTE(_xlfn.WEBSERVICE("https://bank.teraren.com/banks/"&amp;LEFT(E38,4)&amp;"/branches/"&amp;RIGHT(E38,3)&amp;".json"),"""",""),"{",""),"}",""))+5,FIND(",roma",SUBSTITUTE(SUBSTITUTE(SUBSTITUTE(_xlfn.WEBSERVICE("https://bank.teraren.com/banks/"&amp;LEFT(E38,4)&amp;"/branches/"&amp;RIGHT(E38,3)&amp;".json"),"""",""),"{",""),"}",""))-(FIND("name",SUBSTITUTE(SUBSTITUTE(SUBSTITUTE(_xlfn.WEBSERVICE("https://bank.teraren.com/banks/"&amp;LEFT(E38,4)&amp;"/branches/"&amp;RIGHT(E38,3)&amp;".json"),"""",""),"{",""),"}",""))+5)),"")</f>
        <v>#VALUE!</v>
      </c>
      <c r="G40" s="42" t="s">
        <v>98</v>
      </c>
      <c r="H40" s="104" t="s">
        <v>41</v>
      </c>
      <c r="I40" s="14"/>
      <c r="J40" s="13" t="s">
        <v>197</v>
      </c>
      <c r="K40" s="14"/>
    </row>
    <row r="41" spans="1:15" s="13" customFormat="1" ht="18" customHeight="1">
      <c r="A41" s="79"/>
      <c r="B41" s="6"/>
      <c r="C41" s="10" t="s">
        <v>99</v>
      </c>
      <c r="D41" s="28"/>
      <c r="E41" s="15"/>
      <c r="G41" s="42" t="s">
        <v>100</v>
      </c>
      <c r="H41" s="13" t="s">
        <v>101</v>
      </c>
      <c r="I41" s="14"/>
      <c r="K41" s="14"/>
    </row>
    <row r="42" spans="1:15" s="13" customFormat="1" ht="18" customHeight="1">
      <c r="A42" s="79"/>
      <c r="B42" s="6"/>
      <c r="C42" s="10" t="s">
        <v>102</v>
      </c>
      <c r="D42" s="28"/>
      <c r="E42" s="15"/>
      <c r="G42" s="42" t="s">
        <v>103</v>
      </c>
      <c r="H42" s="13" t="s">
        <v>101</v>
      </c>
      <c r="I42" s="14"/>
      <c r="K42" s="14"/>
    </row>
    <row r="43" spans="1:15" s="13" customFormat="1" ht="18" customHeight="1">
      <c r="A43" s="79"/>
      <c r="B43" s="6"/>
      <c r="C43" s="10" t="s">
        <v>104</v>
      </c>
      <c r="D43" s="27"/>
      <c r="E43" s="52" t="s">
        <v>198</v>
      </c>
      <c r="G43" s="42" t="s">
        <v>105</v>
      </c>
      <c r="H43" s="13" t="s">
        <v>18</v>
      </c>
      <c r="I43" s="14" t="s">
        <v>106</v>
      </c>
      <c r="K43" s="14"/>
    </row>
    <row r="44" spans="1:15" s="13" customFormat="1" ht="18" customHeight="1">
      <c r="A44" s="79"/>
      <c r="B44" s="6"/>
      <c r="C44" s="10" t="s">
        <v>107</v>
      </c>
      <c r="D44" s="27"/>
      <c r="E44" s="100" t="s">
        <v>199</v>
      </c>
      <c r="G44" s="42" t="s">
        <v>108</v>
      </c>
      <c r="H44" s="13" t="s">
        <v>18</v>
      </c>
      <c r="I44" s="14" t="s">
        <v>109</v>
      </c>
      <c r="J44" s="130" t="s">
        <v>110</v>
      </c>
      <c r="K44" s="14"/>
    </row>
    <row r="45" spans="1:15" s="13" customFormat="1" ht="18" customHeight="1">
      <c r="A45" s="79"/>
      <c r="B45" s="6"/>
      <c r="C45" s="10" t="s">
        <v>111</v>
      </c>
      <c r="D45" s="27"/>
      <c r="E45" s="12" t="s">
        <v>200</v>
      </c>
      <c r="F45" s="2"/>
      <c r="G45" s="42" t="s">
        <v>112</v>
      </c>
      <c r="H45" s="13" t="s">
        <v>18</v>
      </c>
      <c r="I45" s="14" t="s">
        <v>89</v>
      </c>
      <c r="K45" s="14"/>
    </row>
    <row r="46" spans="1:15" ht="22.5" customHeight="1">
      <c r="B46" s="37" t="s">
        <v>113</v>
      </c>
      <c r="F46" s="13"/>
      <c r="O46" s="72" t="s">
        <v>201</v>
      </c>
    </row>
    <row r="47" spans="1:15" s="13" customFormat="1" ht="18" customHeight="1">
      <c r="A47" s="78"/>
      <c r="B47" s="6"/>
      <c r="C47" s="40" t="s">
        <v>114</v>
      </c>
      <c r="D47" s="17"/>
      <c r="E47" s="39" t="s">
        <v>115</v>
      </c>
      <c r="F47" s="2"/>
      <c r="G47" s="42" t="s">
        <v>116</v>
      </c>
      <c r="H47" s="13" t="s">
        <v>117</v>
      </c>
      <c r="I47" s="14"/>
      <c r="K47" s="14"/>
      <c r="O47" s="72" t="s">
        <v>202</v>
      </c>
    </row>
    <row r="48" spans="1:15" s="13" customFormat="1" ht="18" customHeight="1">
      <c r="A48" s="79"/>
      <c r="B48" s="6"/>
      <c r="C48" s="10" t="s">
        <v>118</v>
      </c>
      <c r="D48" s="17"/>
      <c r="E48" s="96" t="s">
        <v>203</v>
      </c>
      <c r="G48" s="42" t="s">
        <v>119</v>
      </c>
      <c r="H48" s="13" t="s">
        <v>18</v>
      </c>
      <c r="I48" s="14"/>
      <c r="K48" s="14"/>
      <c r="O48" s="72" t="s">
        <v>204</v>
      </c>
    </row>
    <row r="49" spans="1:21" s="13" customFormat="1" ht="18" customHeight="1">
      <c r="A49" s="79"/>
      <c r="B49" s="6"/>
      <c r="C49" s="10" t="s">
        <v>120</v>
      </c>
      <c r="D49" s="17"/>
      <c r="E49" s="15"/>
      <c r="G49" s="42" t="s">
        <v>121</v>
      </c>
      <c r="I49" s="14"/>
      <c r="K49" s="14"/>
      <c r="O49" s="72" t="s">
        <v>205</v>
      </c>
    </row>
    <row r="50" spans="1:21" s="13" customFormat="1" ht="18" customHeight="1">
      <c r="A50" s="79"/>
      <c r="B50" s="6"/>
      <c r="C50" s="10" t="s">
        <v>122</v>
      </c>
      <c r="D50" s="17"/>
      <c r="E50" s="29" t="s">
        <v>206</v>
      </c>
      <c r="F50" s="2"/>
      <c r="G50" s="42" t="s">
        <v>123</v>
      </c>
      <c r="H50" s="13" t="s">
        <v>18</v>
      </c>
      <c r="I50" s="14"/>
      <c r="K50" s="14"/>
      <c r="O50" s="72" t="s">
        <v>207</v>
      </c>
    </row>
    <row r="51" spans="1:21" s="13" customFormat="1" ht="18" customHeight="1">
      <c r="A51" s="79"/>
      <c r="B51" s="6"/>
      <c r="C51" s="10" t="s">
        <v>208</v>
      </c>
      <c r="D51" s="17"/>
      <c r="E51" s="29"/>
      <c r="F51" s="2"/>
      <c r="G51" s="42" t="s">
        <v>209</v>
      </c>
      <c r="I51" s="14"/>
      <c r="J51" s="104" t="s">
        <v>210</v>
      </c>
      <c r="K51" s="14"/>
      <c r="O51" s="72"/>
    </row>
    <row r="52" spans="1:21" s="13" customFormat="1" ht="18" customHeight="1">
      <c r="A52" s="79"/>
      <c r="B52" s="6"/>
      <c r="C52" s="10" t="s">
        <v>211</v>
      </c>
      <c r="D52" s="17"/>
      <c r="E52" s="29"/>
      <c r="F52" s="2"/>
      <c r="G52" s="42" t="s">
        <v>212</v>
      </c>
      <c r="I52" s="14"/>
      <c r="J52" s="13" t="s">
        <v>213</v>
      </c>
      <c r="K52" s="14"/>
      <c r="O52" s="72"/>
    </row>
    <row r="53" spans="1:21" s="13" customFormat="1" ht="18" customHeight="1">
      <c r="A53" s="79"/>
      <c r="B53" s="17"/>
      <c r="C53" s="10" t="s">
        <v>129</v>
      </c>
      <c r="D53" s="27"/>
      <c r="E53" s="15" t="s">
        <v>141</v>
      </c>
      <c r="F53" s="2"/>
      <c r="G53" s="42" t="s">
        <v>130</v>
      </c>
      <c r="H53" s="13" t="s">
        <v>18</v>
      </c>
      <c r="I53" s="14" t="s">
        <v>44</v>
      </c>
      <c r="J53" s="13" t="s">
        <v>131</v>
      </c>
      <c r="K53" s="14"/>
      <c r="O53" s="72" t="s">
        <v>214</v>
      </c>
    </row>
    <row r="54" spans="1:21" s="13" customFormat="1" ht="18" customHeight="1">
      <c r="A54" s="79"/>
      <c r="B54" s="17"/>
      <c r="C54" s="10" t="s">
        <v>133</v>
      </c>
      <c r="D54" s="27"/>
      <c r="E54" s="15" t="s">
        <v>141</v>
      </c>
      <c r="F54" s="2"/>
      <c r="G54" s="42" t="s">
        <v>134</v>
      </c>
      <c r="H54" s="13" t="s">
        <v>18</v>
      </c>
      <c r="I54" s="14" t="s">
        <v>89</v>
      </c>
      <c r="J54" s="13" t="s">
        <v>135</v>
      </c>
      <c r="K54" s="14"/>
      <c r="L54" s="23"/>
      <c r="M54" s="23"/>
      <c r="N54" s="23"/>
      <c r="O54" s="72" t="s">
        <v>215</v>
      </c>
      <c r="P54" s="23"/>
      <c r="Q54" s="23"/>
      <c r="R54" s="23"/>
      <c r="S54" s="23"/>
      <c r="T54" s="23"/>
      <c r="U54" s="23"/>
    </row>
    <row r="55" spans="1:21" s="13" customFormat="1" ht="18" customHeight="1">
      <c r="A55" s="79"/>
      <c r="B55" s="17"/>
      <c r="C55" s="10" t="s">
        <v>137</v>
      </c>
      <c r="D55" s="27"/>
      <c r="E55" s="15"/>
      <c r="F55" s="2"/>
      <c r="G55" s="42" t="s">
        <v>138</v>
      </c>
      <c r="H55" s="13" t="s">
        <v>18</v>
      </c>
      <c r="I55" s="14" t="s">
        <v>89</v>
      </c>
      <c r="J55" s="13" t="s">
        <v>135</v>
      </c>
      <c r="K55" s="14"/>
      <c r="O55" s="72" t="s">
        <v>203</v>
      </c>
    </row>
    <row r="56" spans="1:21" ht="18" customHeight="1">
      <c r="C56" s="26" t="s">
        <v>140</v>
      </c>
      <c r="D56" s="27"/>
      <c r="E56" s="15" t="s">
        <v>141</v>
      </c>
      <c r="G56" s="42" t="s">
        <v>142</v>
      </c>
      <c r="H56" s="13" t="s">
        <v>18</v>
      </c>
      <c r="I56" s="14" t="s">
        <v>143</v>
      </c>
      <c r="J56" s="13" t="s">
        <v>135</v>
      </c>
      <c r="K56" s="14"/>
      <c r="O56" s="72" t="s">
        <v>216</v>
      </c>
    </row>
    <row r="57" spans="1:21" ht="18" customHeight="1">
      <c r="C57" s="26" t="s">
        <v>145</v>
      </c>
      <c r="D57" s="27"/>
      <c r="E57" s="15"/>
      <c r="G57" s="42" t="s">
        <v>146</v>
      </c>
      <c r="H57" s="13" t="s">
        <v>18</v>
      </c>
      <c r="I57" s="14" t="s">
        <v>147</v>
      </c>
      <c r="J57" s="13" t="s">
        <v>217</v>
      </c>
      <c r="K57" s="14"/>
    </row>
    <row r="58" spans="1:21" ht="11.25" customHeight="1">
      <c r="D58" s="30"/>
      <c r="E58" s="31"/>
      <c r="F58" s="30"/>
    </row>
    <row r="59" spans="1:21">
      <c r="E59" s="53"/>
      <c r="F59" s="9"/>
    </row>
    <row r="60" spans="1:21">
      <c r="E60" s="56"/>
      <c r="F60" s="9"/>
    </row>
    <row r="61" spans="1:21">
      <c r="E61" s="56"/>
      <c r="F61" s="9"/>
    </row>
    <row r="62" spans="1:21">
      <c r="E62" s="56"/>
      <c r="F62" s="9"/>
    </row>
    <row r="63" spans="1:21">
      <c r="E63" s="56"/>
      <c r="F63" s="9"/>
    </row>
    <row r="64" spans="1:21">
      <c r="E64" s="53"/>
      <c r="F64" s="9"/>
    </row>
    <row r="65" spans="5:6">
      <c r="E65" s="53"/>
      <c r="F65" s="9"/>
    </row>
    <row r="67" spans="5:6">
      <c r="E67" s="32"/>
    </row>
  </sheetData>
  <phoneticPr fontId="9"/>
  <conditionalFormatting sqref="E4">
    <cfRule type="cellIs" dxfId="14" priority="5" operator="equal">
      <formula>"Extend（拡張）"</formula>
    </cfRule>
    <cfRule type="cellIs" dxfId="13" priority="6" operator="equal">
      <formula>"New (新規登録）"</formula>
    </cfRule>
    <cfRule type="cellIs" dxfId="12" priority="7" operator="equal">
      <formula>"Change (変更）"</formula>
    </cfRule>
  </conditionalFormatting>
  <conditionalFormatting sqref="E49">
    <cfRule type="expression" dxfId="11" priority="4">
      <formula>AND(COUNTIF($E$48,"*YC55*")=1,LEN($E$49)&lt;3)</formula>
    </cfRule>
  </conditionalFormatting>
  <conditionalFormatting sqref="C49">
    <cfRule type="expression" dxfId="10" priority="1" stopIfTrue="1">
      <formula>AND(COUNTIF($E$48,"*YC55*")=1,LEN($E$49)&lt;3)</formula>
    </cfRule>
  </conditionalFormatting>
  <dataValidations xWindow="641" yWindow="877" count="42">
    <dataValidation type="list" allowBlank="1" showInputMessage="1" showErrorMessage="1" promptTitle="エビデンスに沿ってプルダウンより選択してください" prompt="Payment Term一覧より選択して入力してください" sqref="E48" xr:uid="{00000000-0002-0000-0100-000000000000}">
      <formula1>$O$48:$O$56</formula1>
    </dataValidation>
    <dataValidation type="whole" operator="equal" showInputMessage="1" showErrorMessage="1" prompt="固定値です" sqref="E47" xr:uid="{00000000-0002-0000-0100-000001000000}">
      <formula1>2560000</formula1>
    </dataValidation>
    <dataValidation allowBlank="1" showInputMessage="1" showErrorMessage="1" promptTitle="YC55を使用する理由" prompt="標準設定ではないYC55を使用する際は必ず記載して下さい" sqref="E49" xr:uid="{00000000-0002-0000-0100-000002000000}"/>
    <dataValidation type="custom" imeMode="halfAlpha" showDropDown="1" showInputMessage="1" showErrorMessage="1" errorTitle="データエラー" error="全角文字が入力されているか、文字数がが超えている可能性があります" prompt="英数半角35文字まで（空白等含）" sqref="E17 E11" xr:uid="{00000000-0002-0000-0100-000003000000}">
      <formula1>(LEN(E11)=LENB(E11))*(LEN(E11)&lt;=35)</formula1>
    </dataValidation>
    <dataValidation allowBlank="1" showInputMessage="1" showErrorMessage="1" prompt="源泉コード登録が必要な場合、登録して下さい。個人Vendorは登録必須。" sqref="E55" xr:uid="{00000000-0002-0000-0100-000004000000}"/>
    <dataValidation allowBlank="1" showErrorMessage="1" sqref="E57" xr:uid="{00000000-0002-0000-0100-000005000000}"/>
    <dataValidation type="custom" imeMode="halfAlpha" showInputMessage="1" showErrorMessage="1" error="全角文字やハイフンが入力されているか、文字数が超えている可能性があります" promptTitle="ハイフンなしで入力してください" prompt="(例)_x000a_0612341234" sqref="E33:E34" xr:uid="{00000000-0002-0000-0100-000006000000}">
      <formula1>(LEN(E33)=LENB(E33))*(LEN(E33)&lt;=30)*ISERROR(SEARCH("-",E33))</formula1>
    </dataValidation>
    <dataValidation type="custom" imeMode="halfAlpha" allowBlank="1" showInputMessage="1" showErrorMessage="1" error="全角文字が入力されているか、文字数がが超えている可能性があります" sqref="E43" xr:uid="{00000000-0002-0000-0100-000007000000}">
      <formula1>(LEN(E43)=LENB(E43))</formula1>
    </dataValidation>
    <dataValidation imeMode="halfAlpha" allowBlank="1" showInputMessage="1" showErrorMessage="1" promptTitle="入力不要" prompt="Name1(EN)の頭10文字が自動的に表示されます" sqref="E20" xr:uid="{00000000-0002-0000-0100-000008000000}"/>
    <dataValidation allowBlank="1" showInputMessage="1" showErrorMessage="1" prompt="部署名登録　または　Name1に入りきらなかった場合に使用してください" sqref="J4:J6" xr:uid="{00000000-0002-0000-0100-000009000000}"/>
    <dataValidation type="list" allowBlank="1" showInputMessage="1" showErrorMessage="1" promptTitle="プルダウンより選択してください" prompt="■New：新規登録時に選択してください_x000a_■Change：既存Vendorの情報変更時に選択してください（抜けているDataの追加登録、銀行情報追加登録など含む）_x000a_■Extend：他社で登録されているVendorをBYLでも登録する場合に選択してください" sqref="E4" xr:uid="{00000000-0002-0000-0100-00000B000000}">
      <formula1>"New (新規登録）,Change (変更）,Extend（拡張）"</formula1>
    </dataValidation>
    <dataValidation imeMode="disabled" allowBlank="1" showInputMessage="1" showErrorMessage="1" sqref="E36" xr:uid="{00000000-0002-0000-0100-00000C000000}"/>
    <dataValidation type="custom" imeMode="halfKatakana" showInputMessage="1" showErrorMessage="1" error="全角文字が入力されているか、文字数がが超えている可能性があります" prompt="半角ｶﾀｶﾅ英数20文字まで｡法人格の登録不要｡" sqref="E30" xr:uid="{00000000-0002-0000-0100-00000D000000}">
      <formula1>(LEN(E30)=LENB(E30))*(LEN(E30)&lt;=20)</formula1>
    </dataValidation>
    <dataValidation type="textLength" imeMode="disabled" showDropDown="1" showInputMessage="1" showErrorMessage="1" promptTitle="添付資料より選んでください" prompt="例）_x000a_日本 : JP_x000a_ドイツ : DE" sqref="E37" xr:uid="{00000000-0002-0000-0100-00000E000000}">
      <formula1>0</formula1>
      <formula2>3</formula2>
    </dataValidation>
    <dataValidation type="custom" imeMode="halfAlpha" showInputMessage="1" showErrorMessage="1" errorTitle="データエラー" error="全角文字が入力されているか、文字数がが超えている可能性があります" promptTitle="市区郡の続き" prompt="半角英数35文字以内_x000a_※番地を前に入力してください_x000a_例）2-4-9 Umeda,_x000a_4F, 2-4-9 Umeda_x000a_etc.." sqref="E25" xr:uid="{00000000-0002-0000-0100-00000F000000}">
      <formula1>(LEN(E25)=LENB(E25))*(LEN(E25)&lt;=35)</formula1>
    </dataValidation>
    <dataValidation type="list" allowBlank="1" showInputMessage="1" showErrorMessage="1" prompt="選んでください" sqref="E26" xr:uid="{00000000-0002-0000-0100-000010000000}">
      <formula1>"JA:日本語,EN:英語"</formula1>
    </dataValidation>
    <dataValidation type="custom" showInputMessage="1" showErrorMessage="1" error="全角文字が入力されているか、文字数が超えている可能性があります" promptTitle="銀行コード4桁＋支店コード3桁を入力" prompt="例：三井住友銀行　本店営業部_x000a_0009200_x000a__x000a_右のI列にあるリンク先のサイトから銀行コードを調べることができます。_x000a_http://zengin.ajtw.net/" sqref="E38" xr:uid="{00000000-0002-0000-0100-000011000000}">
      <formula1>(LEN(E38)=LENB(E38))*(LEN(E38)=7)</formula1>
    </dataValidation>
    <dataValidation type="custom" imeMode="halfAlpha" allowBlank="1" showInputMessage="1" showErrorMessage="1" errorTitle="データエラー" error="全角文字が入力されているか、文字数がが超えている可能性があります" promptTitle="ハイフン付きで登録して下さい" prompt="(例)_x000a_110-1234" sqref="E22" xr:uid="{00000000-0002-0000-0100-000012000000}">
      <formula1>(LEN(E22)=LENB(E22))*(LEN(E22)&lt;=10)</formula1>
    </dataValidation>
    <dataValidation type="custom" showInputMessage="1" showErrorMessage="1" error="文字数がが超えている可能性があります" promptTitle="所在地（市区郡の続き）" prompt="30文字以内（空白含）_x000a__x000a_例）_x000a_西宮原．．．_x000a_飯野．．" sqref="E32" xr:uid="{00000000-0002-0000-0100-000013000000}">
      <formula1>LEN(E32)&lt;=30</formula1>
    </dataValidation>
    <dataValidation type="custom" imeMode="halfAlpha" allowBlank="1" showDropDown="1" showInputMessage="1" showErrorMessage="1" errorTitle="データエラー" error="全角文字が入力されているか、文字数がが超えている可能性があります" prompt="英数半角35文字まで（空白等含）" sqref="E18:E19 E29" xr:uid="{00000000-0002-0000-0100-000014000000}">
      <formula1>(LEN(E18)=LENB(E18))*(LEN(E18)&lt;=35)</formula1>
    </dataValidation>
    <dataValidation type="custom" showInputMessage="1" showErrorMessage="1" errorTitle="データエラー" error="文字数がが超えている可能性があります" promptTitle="エビデンス通り、正確に入力してください" prompt="■法人格は省略せず正しく入力してください　例：○株式会社　×(株)_x000a_■Vendor名が全角30文字以上(空白含)の場合は、Name2も使用して記入してください。_x000a_" sqref="E27" xr:uid="{00000000-0002-0000-0100-000016000000}">
      <formula1>LEN(E27)&lt;=30</formula1>
    </dataValidation>
    <dataValidation allowBlank="1" promptTitle="選んでください" prompt="BYJP：グループ企業以外_x000a_JP10：グループ企業" sqref="E14" xr:uid="{00000000-0002-0000-0100-000017000000}"/>
    <dataValidation type="custom" imeMode="disabled" showInputMessage="1" showErrorMessage="1" error="全角文字が入力されているか、文字数がが超えている可能性があります" prompt="Change／Extendの場合、該当Vendor No. を入力してください。" sqref="E10" xr:uid="{00000000-0002-0000-0100-000018000000}">
      <formula1>(LEN(E10)=LENB(E10))*(LEN(E10)&lt;=10)</formula1>
    </dataValidation>
    <dataValidation type="list" imeMode="disabled" allowBlank="1" showDropDown="1" showInputMessage="1" showErrorMessage="1" prompt="固定値です" sqref="E12" xr:uid="{00000000-0002-0000-0100-000019000000}">
      <formula1>"YKRD"</formula1>
    </dataValidation>
    <dataValidation type="list" allowBlank="1" showInputMessage="1" showErrorMessage="1" prompt="源泉コード登録が必要な場合、登録して下さい。個人Vendorは登録必須。Vendorによって源泉コードは選択してください。" sqref="E54" xr:uid="{00000000-0002-0000-0100-00001A000000}">
      <formula1>"　,J1（日本）"</formula1>
    </dataValidation>
    <dataValidation type="list" allowBlank="1" showInputMessage="1" showErrorMessage="1" prompt="源泉コード登録が必要な場合、登録して下さい。個人Vendorは登録必須。" sqref="E53" xr:uid="{00000000-0002-0000-0100-00001B000000}">
      <formula1>"　,JP（日本）"</formula1>
    </dataValidation>
    <dataValidation type="list" allowBlank="1" showInputMessage="1" showErrorMessage="1" promptTitle="プルダウンより選択" prompt="支払方法に応じて選択してください。" sqref="E50" xr:uid="{00000000-0002-0000-0100-00001C000000}">
      <formula1>"(A: EFT（銀行振込）, B: マニュアル支払(EDIコード), C: 振込依頼書（銀行・郵便局）, +E: 海外送金, I: BIC（Inter Company）"</formula1>
    </dataValidation>
    <dataValidation type="list" allowBlank="1" showInputMessage="1" showErrorMessage="1" prompt="源泉コード登録が必要な場合、登録して下さい。個人Vendorは登録必須。" sqref="E56" xr:uid="{00000000-0002-0000-0100-00001D000000}">
      <formula1>"　,要チェック"</formula1>
    </dataValidation>
    <dataValidation type="list" allowBlank="1" showInputMessage="1" showErrorMessage="1" prompt="プルダウンより選択してください" sqref="E45" xr:uid="{00000000-0002-0000-0100-00001E000000}">
      <formula1>"01(普通), 02(当座), 04（貯蓄）, 09（別段）"</formula1>
    </dataValidation>
    <dataValidation imeMode="halfAlpha" showInputMessage="1" showErrorMessage="1" error="半角英数" prompt="半角英数で入力" sqref="E35" xr:uid="{00000000-0002-0000-0100-00001F000000}"/>
    <dataValidation type="custom" imeMode="disabled" allowBlank="1" showInputMessage="1" showErrorMessage="1" errorTitle="Charactor Error" error="Please input using half-width characters." sqref="E6" xr:uid="{00000000-0002-0000-0100-000020000000}">
      <formula1>LEN(E6)=LENB(E6)</formula1>
    </dataValidation>
    <dataValidation type="list" allowBlank="1" showDropDown="1" showInputMessage="1" showErrorMessage="1" prompt="固定値です" sqref="E13" xr:uid="{00000000-0002-0000-0100-000021000000}">
      <formula1>"0094"</formula1>
    </dataValidation>
    <dataValidation type="list" imeMode="disabled" allowBlank="1" showInputMessage="1" showErrorMessage="1" error="全角文字が入力されているか、文字数がが超えている可能性があります" sqref="E16" xr:uid="{00000000-0002-0000-0100-000022000000}">
      <formula1>"NOT IN SCOPE,APPROVED,IN DUE DILIGENCE,NOT APPROVED,EXPIRED"</formula1>
    </dataValidation>
    <dataValidation type="custom" imeMode="disabled" showInputMessage="1" showErrorMessage="1" error="全角文字が入力されているか、文字数がが超えている可能性があります" prompt="半角英数字で入力してください。" sqref="E15" xr:uid="{00000000-0002-0000-0100-000023000000}">
      <formula1>(LEN(E15)=LENB(E15))</formula1>
    </dataValidation>
    <dataValidation type="custom" imeMode="halfAlpha" allowBlank="1" showInputMessage="1" showErrorMessage="1" error="全角文字が入力されている可能性があります" sqref="E41:E42" xr:uid="{00000000-0002-0000-0100-000024000000}">
      <formula1>LENB(E41)=LEN(E41)</formula1>
    </dataValidation>
    <dataValidation type="list" allowBlank="1" showInputMessage="1" showErrorMessage="1" promptTitle="プルダウンより選択" prompt="登録するVendorが個人事業主であれば「はい」、個人事業主でなければ「いいえ」を選択してください。" sqref="E51:E52" xr:uid="{00000000-0002-0000-0100-000025000000}">
      <formula1>"はい,いいえ"</formula1>
    </dataValidation>
    <dataValidation allowBlank="1" showInputMessage="1" showErrorMessage="1" promptTitle="支払銀行口座の登録について" prompt="入力不要_x000a_bank numberより自動的に表示されます_x000a_請求書内に「三井住友銀行」がある場合は、その口座をの支払口座として登録してください。_x000a_又、「三井住友銀行」が無い場合、先方の優先口座（請求書において、一番目に記載されている口座）を支払口座として登録して下さい。" sqref="E39" xr:uid="{00000000-0002-0000-0100-000026000000}"/>
    <dataValidation allowBlank="1" showInputMessage="1" showErrorMessage="1" prompt="入力不要_x000a_郵便番号より自動的に表示されます" sqref="E31" xr:uid="{0BA9AB76-5450-45B1-A5EA-B07390098B6B}"/>
    <dataValidation type="textLength" imeMode="disabled" showDropDown="1" showInputMessage="1" showErrorMessage="1" promptTitle="添付資料より選んでください" prompt="例：三井住友銀行　本店営業部_x000a_0009200_x000a__x000a_右のI列にあるリンク先のサイトから銀行コードを調べることができます。_x000a_http://zengin.ajtw.net/" sqref="E38" xr:uid="{E4903DFA-2C55-41B2-98F5-03AE116245D7}">
      <formula1>0</formula1>
      <formula2>3</formula2>
    </dataValidation>
    <dataValidation allowBlank="1" showInputMessage="1" showErrorMessage="1" prompt="入力不要_x000a_bank numberより自動的に表示されます" sqref="E40" xr:uid="{D26A2458-EBD8-404A-8680-9F181E96D7F0}"/>
    <dataValidation type="custom" imeMode="halfAlpha" showInputMessage="1" showErrorMessage="1" errorTitle="データエラー" error="全角文字が入力されているか、文字数がが超えている可能性があります" promptTitle="市区郡の注意点" prompt="英数半角35文字（空白含む）_x000a_例）_x000a_甲賀市：Koka  (shiは不要）_x000a_西多摩郡：Nishitama (gunは不要）_x000a_新宿区：Shinjuku-ku_x000a_大阪市淀川区：Yodogawa-ku, Osaka_x000a_" sqref="E24" xr:uid="{1580B136-B936-4926-BBAF-C8FA31387629}">
      <formula1>(LEN(E24)=LENB(E24))*(LEN(E24)&lt;=35)</formula1>
    </dataValidation>
    <dataValidation type="custom" showInputMessage="1" showErrorMessage="1" error="文字数がが超えている可能性があります" promptTitle="以下の場合、name2（JP）が入力必要" prompt="・部署名登録_x000a_・ベンダー名と口座名義人が不一致の場合口座名義人を入力　_x000a_・Name1に入りきらなかった場合" sqref="E28" xr:uid="{5BEF88B2-41FA-48B2-BB30-8D9686A62D2D}">
      <formula1>LEN(E28)&lt;=30</formula1>
    </dataValidation>
  </dataValidations>
  <hyperlinks>
    <hyperlink ref="J38" r:id="rId1" xr:uid="{00000000-0004-0000-0100-000000000000}"/>
    <hyperlink ref="E7" r:id="rId2" xr:uid="{2EA3C4B5-8352-49FA-8AD1-69D9CF53A3E6}"/>
  </hyperlinks>
  <printOptions horizontalCentered="1"/>
  <pageMargins left="0.78740157480314965" right="0.78740157480314965" top="0.19685039370078741" bottom="0" header="0.51181102362204722" footer="0.15748031496062992"/>
  <pageSetup paperSize="9" scale="81" orientation="portrait" r:id="rId3"/>
  <headerFooter alignWithMargins="0">
    <oddFooter>&amp;R&amp;1#&amp;"Calibri"&amp;22&amp;KFF8939RESTRICTED</oddFooter>
  </headerFooter>
  <customProperties>
    <customPr name="_pios_id" r:id="rId4"/>
  </customProperties>
  <drawing r:id="rId5"/>
  <extLst>
    <ext xmlns:x14="http://schemas.microsoft.com/office/spreadsheetml/2009/9/main" uri="{CCE6A557-97BC-4b89-ADB6-D9C93CAAB3DF}">
      <x14:dataValidations xmlns:xm="http://schemas.microsoft.com/office/excel/2006/main" xWindow="641" yWindow="877" count="3">
        <x14:dataValidation type="list" imeMode="halfAlpha" showInputMessage="1" showErrorMessage="1" prompt="選択してください" xr:uid="{00000000-0002-0000-0100-000027000000}">
          <x14:formula1>
            <xm:f>'Country Code一覧'!$C$2:$C$285</xm:f>
          </x14:formula1>
          <xm:sqref>E21</xm:sqref>
        </x14:dataValidation>
        <x14:dataValidation type="list" allowBlank="1" showInputMessage="1" showErrorMessage="1" prompt="選んでください" xr:uid="{00000000-0002-0000-0100-000028000000}">
          <x14:formula1>
            <xm:f>'Region Code一覧'!$D$2:$D$48</xm:f>
          </x14:formula1>
          <xm:sqref>E23</xm:sqref>
        </x14:dataValidation>
        <x14:dataValidation type="custom" imeMode="halfKatakana" showInputMessage="1" showErrorMessage="1" error="使用禁止の文字か全角が入力されているか、文字数がが超えている可能性があります" promptTitle="半角必須" prompt="■注意：全角を使用すると支払いエラーが発生します。スペースを含め、必ず半角で入力してください。_x000a_■注意：・（なかぐろ）の使用不可。支払いエラーが発生します。_x000a_■ｷｬ､ｷｭ､ｷｮなどの拗音、ｶｯ､ｷｯ、ｸｯなどの促音不可。ｷﾔ､ｷﾕ、ｷﾖ、ｶﾂ､ｷﾂ､ｸﾂと入力してください。_x000a_■法人格の略称は、略称一覧を参照して入力してください。" xr:uid="{00000000-0002-0000-0100-000029000000}">
          <x14:formula1>
            <xm:f>(LEN(E44)=LENB(E44))*(LEN(E44)&lt;=60)*(SUM(Sheet1!D:D)=0)</xm:f>
          </x14:formula1>
          <xm:sqref>E44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3" tint="0.79998168889431442"/>
  </sheetPr>
  <dimension ref="A1:V67"/>
  <sheetViews>
    <sheetView showGridLines="0" zoomScaleNormal="100" workbookViewId="0">
      <pane xSplit="1" ySplit="2" topLeftCell="B3" activePane="bottomRight" state="frozen"/>
      <selection pane="topRight" activeCell="E7" sqref="E7"/>
      <selection pane="bottomLeft" activeCell="E7" sqref="E7"/>
      <selection pane="bottomRight" activeCell="E7" sqref="E7"/>
    </sheetView>
  </sheetViews>
  <sheetFormatPr baseColWidth="10" defaultColWidth="3.109375" defaultRowHeight="14.4"/>
  <cols>
    <col min="1" max="1" width="3.109375" style="78"/>
    <col min="2" max="2" width="3.109375" style="3" customWidth="1"/>
    <col min="3" max="3" width="34.6640625" style="3" customWidth="1"/>
    <col min="4" max="4" width="1.6640625" style="3" customWidth="1"/>
    <col min="5" max="5" width="58.33203125" style="4" customWidth="1"/>
    <col min="6" max="6" width="1.33203125" style="2" customWidth="1"/>
    <col min="7" max="7" width="32.109375" style="2" customWidth="1"/>
    <col min="8" max="8" width="6.6640625" style="2" customWidth="1"/>
    <col min="9" max="9" width="7.44140625" style="5" bestFit="1" customWidth="1"/>
    <col min="10" max="10" width="62.5546875" style="2" bestFit="1" customWidth="1"/>
    <col min="11" max="11" width="8" style="5" bestFit="1" customWidth="1"/>
    <col min="12" max="12" width="5.5546875" style="2" customWidth="1"/>
    <col min="13" max="14" width="3.109375" style="2" customWidth="1"/>
    <col min="15" max="15" width="50.88671875" style="2" hidden="1" customWidth="1"/>
    <col min="16" max="16384" width="3.109375" style="2"/>
  </cols>
  <sheetData>
    <row r="1" spans="1:22" s="78" customFormat="1" ht="28.5" customHeight="1">
      <c r="C1" s="87"/>
      <c r="E1" s="87" t="s">
        <v>0</v>
      </c>
      <c r="F1" s="87"/>
      <c r="G1" s="87"/>
      <c r="I1" s="86"/>
      <c r="K1" s="86"/>
    </row>
    <row r="2" spans="1:22" s="89" customFormat="1" ht="14.25" customHeight="1">
      <c r="B2" s="90"/>
      <c r="C2" s="91"/>
      <c r="D2" s="92"/>
      <c r="E2" s="93"/>
      <c r="G2" s="88" t="s">
        <v>164</v>
      </c>
      <c r="H2" s="94"/>
      <c r="I2" s="95"/>
      <c r="J2" s="94"/>
      <c r="K2" s="95"/>
      <c r="L2" s="94"/>
    </row>
    <row r="3" spans="1:22" ht="12" customHeight="1">
      <c r="B3" s="6"/>
      <c r="C3" s="2"/>
      <c r="D3" s="4"/>
      <c r="E3" s="2"/>
      <c r="G3" s="84"/>
      <c r="H3" s="84"/>
      <c r="I3" s="85"/>
      <c r="J3" s="84"/>
      <c r="K3" s="85"/>
      <c r="L3" s="84"/>
    </row>
    <row r="4" spans="1:22" ht="31.5" customHeight="1">
      <c r="B4" s="6"/>
      <c r="C4" s="10" t="s">
        <v>2</v>
      </c>
      <c r="D4" s="11"/>
      <c r="E4" s="36" t="s">
        <v>218</v>
      </c>
      <c r="G4" s="42" t="s">
        <v>3</v>
      </c>
      <c r="H4" s="13"/>
      <c r="I4" s="14"/>
      <c r="J4" s="73"/>
      <c r="K4" s="14"/>
    </row>
    <row r="5" spans="1:22" ht="18.600000000000001">
      <c r="B5" s="6"/>
      <c r="C5" s="10" t="s">
        <v>4</v>
      </c>
      <c r="D5" s="11"/>
      <c r="E5" s="49" t="s">
        <v>166</v>
      </c>
      <c r="G5" s="42" t="s">
        <v>5</v>
      </c>
      <c r="H5" s="13"/>
      <c r="I5" s="14"/>
      <c r="J5" s="73"/>
      <c r="K5" s="14"/>
    </row>
    <row r="6" spans="1:22" ht="18.600000000000001">
      <c r="B6" s="6"/>
      <c r="C6" s="10" t="s">
        <v>6</v>
      </c>
      <c r="D6" s="11"/>
      <c r="E6" s="15"/>
      <c r="G6" s="42" t="s">
        <v>7</v>
      </c>
      <c r="H6" s="13" t="s">
        <v>8</v>
      </c>
      <c r="I6" s="14"/>
      <c r="J6" s="73"/>
      <c r="K6" s="14"/>
    </row>
    <row r="7" spans="1:22" ht="18.600000000000001">
      <c r="B7" s="6"/>
      <c r="C7" s="10" t="s">
        <v>168</v>
      </c>
      <c r="D7" s="11"/>
      <c r="E7" s="149" t="s">
        <v>169</v>
      </c>
      <c r="G7" s="42" t="s">
        <v>10</v>
      </c>
      <c r="H7" s="13"/>
      <c r="I7" s="14"/>
      <c r="K7" s="14"/>
      <c r="V7" s="7"/>
    </row>
    <row r="8" spans="1:22" ht="18.600000000000001">
      <c r="B8" s="6"/>
      <c r="C8" s="10" t="s">
        <v>170</v>
      </c>
      <c r="D8" s="11"/>
      <c r="E8" s="49" t="s">
        <v>171</v>
      </c>
      <c r="G8" s="42" t="s">
        <v>12</v>
      </c>
      <c r="H8" s="13" t="s">
        <v>13</v>
      </c>
      <c r="I8" s="14"/>
      <c r="J8" s="2" t="s">
        <v>172</v>
      </c>
      <c r="K8" s="14"/>
    </row>
    <row r="9" spans="1:22" ht="21" customHeight="1">
      <c r="B9" s="37" t="s">
        <v>15</v>
      </c>
      <c r="F9" s="13"/>
      <c r="G9" s="16"/>
    </row>
    <row r="10" spans="1:22" s="13" customFormat="1" ht="18.600000000000001">
      <c r="A10" s="79"/>
      <c r="B10" s="17"/>
      <c r="C10" s="18" t="s">
        <v>16</v>
      </c>
      <c r="D10" s="11"/>
      <c r="E10" s="19" t="s">
        <v>219</v>
      </c>
      <c r="G10" s="42" t="s">
        <v>17</v>
      </c>
      <c r="H10" s="13" t="s">
        <v>18</v>
      </c>
      <c r="I10" s="14" t="s">
        <v>19</v>
      </c>
      <c r="J10" s="13" t="s">
        <v>20</v>
      </c>
      <c r="K10" s="14"/>
    </row>
    <row r="11" spans="1:22" s="13" customFormat="1" ht="18.600000000000001">
      <c r="A11" s="79"/>
      <c r="B11" s="17"/>
      <c r="C11" s="18" t="s">
        <v>21</v>
      </c>
      <c r="D11" s="11"/>
      <c r="E11" s="19"/>
      <c r="G11" s="42" t="s">
        <v>22</v>
      </c>
      <c r="H11" s="13" t="s">
        <v>18</v>
      </c>
      <c r="I11" s="14" t="s">
        <v>23</v>
      </c>
      <c r="J11" s="13" t="s">
        <v>24</v>
      </c>
      <c r="K11" s="14"/>
    </row>
    <row r="12" spans="1:22" s="13" customFormat="1" ht="18.600000000000001">
      <c r="A12" s="79"/>
      <c r="B12" s="6"/>
      <c r="C12" s="40" t="s">
        <v>25</v>
      </c>
      <c r="D12" s="17"/>
      <c r="E12" s="39" t="s">
        <v>26</v>
      </c>
      <c r="F12" s="2"/>
      <c r="G12" s="42" t="s">
        <v>27</v>
      </c>
      <c r="I12" s="14" t="s">
        <v>28</v>
      </c>
      <c r="K12" s="14"/>
    </row>
    <row r="13" spans="1:22" s="13" customFormat="1" ht="18" customHeight="1">
      <c r="A13" s="79"/>
      <c r="B13" s="17"/>
      <c r="C13" s="40" t="s">
        <v>29</v>
      </c>
      <c r="D13" s="17"/>
      <c r="E13" s="39" t="s">
        <v>30</v>
      </c>
      <c r="F13" s="2"/>
      <c r="G13" s="42" t="s">
        <v>31</v>
      </c>
      <c r="I13" s="14"/>
      <c r="K13" s="14"/>
    </row>
    <row r="14" spans="1:22" ht="6" customHeight="1">
      <c r="B14" s="6"/>
      <c r="C14" s="20"/>
      <c r="D14" s="17"/>
      <c r="E14" s="21"/>
      <c r="F14" s="13"/>
      <c r="G14" s="22"/>
      <c r="H14" s="13"/>
      <c r="I14" s="14"/>
      <c r="J14" s="13"/>
      <c r="K14" s="13"/>
    </row>
    <row r="15" spans="1:22" s="13" customFormat="1" ht="14.25" customHeight="1">
      <c r="A15" s="79"/>
      <c r="B15" s="17"/>
      <c r="C15" s="105" t="s">
        <v>173</v>
      </c>
      <c r="D15" s="17"/>
      <c r="E15" s="39"/>
      <c r="F15" s="2"/>
      <c r="G15" s="42" t="s">
        <v>220</v>
      </c>
      <c r="H15" s="13" t="s">
        <v>18</v>
      </c>
      <c r="I15" s="14"/>
      <c r="J15" s="13" t="s">
        <v>175</v>
      </c>
      <c r="K15" s="14"/>
    </row>
    <row r="16" spans="1:22" s="13" customFormat="1" ht="14.25" customHeight="1">
      <c r="A16" s="79"/>
      <c r="B16" s="17"/>
      <c r="C16" s="105" t="s">
        <v>176</v>
      </c>
      <c r="D16" s="17"/>
      <c r="E16" s="39"/>
      <c r="F16" s="2"/>
      <c r="G16" s="42" t="s">
        <v>221</v>
      </c>
      <c r="H16" s="13" t="s">
        <v>18</v>
      </c>
      <c r="I16" s="14"/>
      <c r="J16" s="13" t="s">
        <v>175</v>
      </c>
      <c r="K16" s="14"/>
    </row>
    <row r="17" spans="1:13" s="13" customFormat="1" ht="18" customHeight="1">
      <c r="A17" s="79"/>
      <c r="B17" s="6"/>
      <c r="C17" s="10" t="s">
        <v>32</v>
      </c>
      <c r="D17" s="17"/>
      <c r="E17" s="49" t="s">
        <v>222</v>
      </c>
      <c r="G17" s="42" t="s">
        <v>33</v>
      </c>
      <c r="H17" s="13" t="s">
        <v>18</v>
      </c>
      <c r="I17" s="14" t="s">
        <v>23</v>
      </c>
      <c r="J17" s="13" t="s">
        <v>34</v>
      </c>
      <c r="K17" s="14"/>
    </row>
    <row r="18" spans="1:13" s="13" customFormat="1" ht="18" customHeight="1">
      <c r="A18" s="79"/>
      <c r="B18" s="6"/>
      <c r="C18" s="10" t="s">
        <v>35</v>
      </c>
      <c r="D18" s="17"/>
      <c r="E18" s="49"/>
      <c r="G18" s="42" t="s">
        <v>36</v>
      </c>
      <c r="H18" s="13" t="s">
        <v>18</v>
      </c>
      <c r="I18" s="14" t="s">
        <v>23</v>
      </c>
      <c r="K18" s="14"/>
    </row>
    <row r="19" spans="1:13" s="13" customFormat="1" ht="18" customHeight="1">
      <c r="A19" s="79"/>
      <c r="B19" s="6"/>
      <c r="C19" s="38" t="s">
        <v>37</v>
      </c>
      <c r="D19" s="17"/>
      <c r="E19" s="15"/>
      <c r="G19" s="42" t="s">
        <v>38</v>
      </c>
      <c r="I19" s="14"/>
      <c r="K19" s="14"/>
    </row>
    <row r="20" spans="1:13" s="13" customFormat="1" ht="18" customHeight="1">
      <c r="A20" s="79"/>
      <c r="B20" s="6"/>
      <c r="C20" s="105" t="s">
        <v>39</v>
      </c>
      <c r="D20" s="17"/>
      <c r="E20" s="136" t="str">
        <f>LEFT(E17,10)</f>
        <v>Osaka Hold</v>
      </c>
      <c r="G20" s="42" t="s">
        <v>40</v>
      </c>
      <c r="H20" s="104" t="s">
        <v>180</v>
      </c>
      <c r="I20" s="14" t="s">
        <v>19</v>
      </c>
      <c r="K20" s="14"/>
      <c r="M20" s="23"/>
    </row>
    <row r="21" spans="1:13" s="13" customFormat="1" ht="18" customHeight="1">
      <c r="A21" s="79"/>
      <c r="B21" s="6"/>
      <c r="C21" s="10" t="s">
        <v>42</v>
      </c>
      <c r="D21" s="17"/>
      <c r="E21" s="49"/>
      <c r="G21" s="42" t="s">
        <v>43</v>
      </c>
      <c r="H21" s="13" t="s">
        <v>18</v>
      </c>
      <c r="I21" s="14" t="s">
        <v>44</v>
      </c>
      <c r="J21" s="13" t="s">
        <v>45</v>
      </c>
      <c r="K21" s="14"/>
    </row>
    <row r="22" spans="1:13" s="13" customFormat="1" ht="18" customHeight="1">
      <c r="A22" s="79"/>
      <c r="B22" s="6"/>
      <c r="C22" s="10" t="s">
        <v>46</v>
      </c>
      <c r="D22" s="17"/>
      <c r="E22" s="49" t="s">
        <v>223</v>
      </c>
      <c r="G22" s="42" t="s">
        <v>47</v>
      </c>
      <c r="H22" s="13" t="s">
        <v>18</v>
      </c>
      <c r="I22" s="14" t="s">
        <v>19</v>
      </c>
      <c r="J22" s="13" t="s">
        <v>48</v>
      </c>
      <c r="K22" s="14"/>
    </row>
    <row r="23" spans="1:13" s="13" customFormat="1" ht="18" customHeight="1">
      <c r="A23" s="79"/>
      <c r="B23" s="6"/>
      <c r="C23" s="10" t="s">
        <v>49</v>
      </c>
      <c r="D23" s="17"/>
      <c r="E23" s="12"/>
      <c r="G23" s="43" t="s">
        <v>50</v>
      </c>
      <c r="J23" s="24"/>
      <c r="K23" s="23"/>
    </row>
    <row r="24" spans="1:13" s="13" customFormat="1" ht="18" customHeight="1">
      <c r="A24" s="79"/>
      <c r="B24" s="6"/>
      <c r="C24" s="10" t="s">
        <v>51</v>
      </c>
      <c r="D24" s="3"/>
      <c r="E24" s="132"/>
      <c r="G24" s="42" t="s">
        <v>52</v>
      </c>
      <c r="H24" s="13" t="s">
        <v>18</v>
      </c>
      <c r="I24" s="14" t="s">
        <v>23</v>
      </c>
      <c r="J24" s="13" t="s">
        <v>185</v>
      </c>
      <c r="K24" s="14"/>
    </row>
    <row r="25" spans="1:13" s="46" customFormat="1" ht="18" customHeight="1">
      <c r="A25" s="80"/>
      <c r="B25" s="44"/>
      <c r="C25" s="10" t="s">
        <v>54</v>
      </c>
      <c r="D25" s="45"/>
      <c r="E25" s="51" t="s">
        <v>224</v>
      </c>
      <c r="G25" s="42" t="s">
        <v>55</v>
      </c>
      <c r="H25" s="13" t="s">
        <v>18</v>
      </c>
      <c r="I25" s="14" t="s">
        <v>23</v>
      </c>
      <c r="K25" s="47"/>
    </row>
    <row r="26" spans="1:13" s="13" customFormat="1" ht="18" customHeight="1">
      <c r="A26" s="79"/>
      <c r="B26" s="6"/>
      <c r="C26" s="10" t="s">
        <v>56</v>
      </c>
      <c r="D26" s="17"/>
      <c r="E26" s="12" t="s">
        <v>187</v>
      </c>
      <c r="G26" s="42" t="s">
        <v>57</v>
      </c>
      <c r="I26" s="14"/>
      <c r="K26" s="14"/>
    </row>
    <row r="27" spans="1:13" s="13" customFormat="1" ht="18" customHeight="1">
      <c r="A27" s="79"/>
      <c r="B27" s="6"/>
      <c r="C27" s="10" t="s">
        <v>58</v>
      </c>
      <c r="D27" s="11"/>
      <c r="E27" s="25"/>
      <c r="G27" s="42" t="s">
        <v>59</v>
      </c>
      <c r="I27" s="14" t="s">
        <v>60</v>
      </c>
      <c r="J27" s="13" t="s">
        <v>61</v>
      </c>
      <c r="K27" s="14"/>
    </row>
    <row r="28" spans="1:13" s="46" customFormat="1" ht="18" customHeight="1">
      <c r="A28" s="80"/>
      <c r="B28" s="44"/>
      <c r="C28" s="10" t="s">
        <v>62</v>
      </c>
      <c r="D28" s="45"/>
      <c r="E28" s="48"/>
      <c r="G28" s="42" t="s">
        <v>63</v>
      </c>
      <c r="I28" s="14" t="s">
        <v>64</v>
      </c>
      <c r="J28" s="13" t="s">
        <v>65</v>
      </c>
      <c r="K28" s="47"/>
    </row>
    <row r="29" spans="1:13" s="46" customFormat="1" ht="18" customHeight="1">
      <c r="A29" s="80"/>
      <c r="B29" s="44"/>
      <c r="C29" s="38" t="s">
        <v>66</v>
      </c>
      <c r="D29" s="45"/>
      <c r="E29" s="15"/>
      <c r="G29" s="42" t="s">
        <v>67</v>
      </c>
      <c r="I29" s="14"/>
      <c r="J29" s="13"/>
      <c r="K29" s="47"/>
    </row>
    <row r="30" spans="1:13" s="13" customFormat="1" ht="18" customHeight="1">
      <c r="A30" s="79"/>
      <c r="B30" s="6"/>
      <c r="C30" s="10" t="s">
        <v>68</v>
      </c>
      <c r="D30" s="3"/>
      <c r="E30" s="15"/>
      <c r="G30" s="42" t="s">
        <v>69</v>
      </c>
      <c r="H30" s="13" t="s">
        <v>18</v>
      </c>
      <c r="I30" s="14" t="s">
        <v>70</v>
      </c>
      <c r="J30" s="13" t="s">
        <v>71</v>
      </c>
      <c r="K30" s="14"/>
    </row>
    <row r="31" spans="1:13" s="13" customFormat="1" ht="18" customHeight="1">
      <c r="A31" s="79"/>
      <c r="B31" s="6"/>
      <c r="C31" s="105" t="s">
        <v>72</v>
      </c>
      <c r="D31" s="3"/>
      <c r="E31" s="137" t="e">
        <f>IF(E22&lt;&gt;"",_xlfn.FILTERXML(_xlfn.WEBSERVICE("http://zip.cgis.biz/xml/zip.php?zn="&amp;SUBSTITUTE(E22,"-","")),"/ZIP_result/ADDRESS_value/value[@city]/@city"),"")</f>
        <v>#VALUE!</v>
      </c>
      <c r="G31" s="42" t="s">
        <v>73</v>
      </c>
      <c r="H31" s="104" t="s">
        <v>41</v>
      </c>
      <c r="I31" s="14" t="s">
        <v>60</v>
      </c>
      <c r="K31" s="14"/>
    </row>
    <row r="32" spans="1:13" s="13" customFormat="1" ht="18" customHeight="1">
      <c r="A32" s="79"/>
      <c r="B32" s="6"/>
      <c r="C32" s="10" t="s">
        <v>74</v>
      </c>
      <c r="D32" s="3"/>
      <c r="E32" s="49" t="s">
        <v>225</v>
      </c>
      <c r="G32" s="42" t="s">
        <v>75</v>
      </c>
      <c r="I32" s="14" t="s">
        <v>60</v>
      </c>
      <c r="J32" s="13" t="s">
        <v>76</v>
      </c>
      <c r="K32" s="14"/>
    </row>
    <row r="33" spans="1:15" s="13" customFormat="1" ht="18" customHeight="1">
      <c r="A33" s="79"/>
      <c r="B33" s="6"/>
      <c r="C33" s="10" t="s">
        <v>77</v>
      </c>
      <c r="D33" s="17"/>
      <c r="E33" s="49" t="s">
        <v>226</v>
      </c>
      <c r="G33" s="42" t="s">
        <v>78</v>
      </c>
      <c r="H33" s="13" t="s">
        <v>18</v>
      </c>
      <c r="I33" s="14" t="s">
        <v>60</v>
      </c>
      <c r="J33" s="13" t="s">
        <v>193</v>
      </c>
      <c r="K33" s="14"/>
    </row>
    <row r="34" spans="1:15" s="13" customFormat="1" ht="18" customHeight="1">
      <c r="A34" s="79"/>
      <c r="B34" s="6"/>
      <c r="C34" s="10" t="s">
        <v>80</v>
      </c>
      <c r="D34" s="17"/>
      <c r="E34" s="49" t="s">
        <v>227</v>
      </c>
      <c r="G34" s="42" t="s">
        <v>81</v>
      </c>
      <c r="H34" s="13" t="s">
        <v>18</v>
      </c>
      <c r="I34" s="14" t="s">
        <v>60</v>
      </c>
      <c r="J34" s="13" t="s">
        <v>193</v>
      </c>
      <c r="K34" s="14"/>
    </row>
    <row r="35" spans="1:15" s="13" customFormat="1" ht="18" customHeight="1">
      <c r="A35" s="79"/>
      <c r="B35" s="6"/>
      <c r="C35" s="10" t="s">
        <v>82</v>
      </c>
      <c r="D35" s="17"/>
      <c r="E35" s="15"/>
      <c r="G35" s="42" t="s">
        <v>83</v>
      </c>
      <c r="H35" s="13" t="s">
        <v>18</v>
      </c>
      <c r="I35" s="14"/>
      <c r="K35" s="14"/>
    </row>
    <row r="36" spans="1:15" s="13" customFormat="1" ht="18.600000000000001">
      <c r="A36" s="79"/>
      <c r="B36" s="6"/>
      <c r="C36" s="38" t="s">
        <v>84</v>
      </c>
      <c r="D36" s="17"/>
      <c r="E36" s="15"/>
      <c r="G36" s="42" t="s">
        <v>85</v>
      </c>
      <c r="I36" s="14"/>
      <c r="J36" s="13" t="s">
        <v>86</v>
      </c>
      <c r="K36" s="14"/>
    </row>
    <row r="37" spans="1:15" s="13" customFormat="1" ht="18.600000000000001">
      <c r="A37" s="79"/>
      <c r="B37" s="6"/>
      <c r="C37" s="10" t="s">
        <v>87</v>
      </c>
      <c r="D37" s="27"/>
      <c r="E37" s="15" t="s">
        <v>195</v>
      </c>
      <c r="G37" s="42" t="s">
        <v>88</v>
      </c>
      <c r="H37" s="13" t="s">
        <v>18</v>
      </c>
      <c r="I37" s="14" t="s">
        <v>89</v>
      </c>
      <c r="K37" s="14"/>
    </row>
    <row r="38" spans="1:15" s="13" customFormat="1" ht="18" customHeight="1">
      <c r="A38" s="79"/>
      <c r="B38" s="6"/>
      <c r="C38" s="10" t="s">
        <v>90</v>
      </c>
      <c r="D38" s="27"/>
      <c r="E38" s="49" t="s">
        <v>228</v>
      </c>
      <c r="G38" s="42" t="s">
        <v>91</v>
      </c>
      <c r="H38" s="13" t="s">
        <v>18</v>
      </c>
      <c r="I38" s="14" t="s">
        <v>92</v>
      </c>
      <c r="J38" s="71" t="s">
        <v>93</v>
      </c>
      <c r="K38" s="14"/>
    </row>
    <row r="39" spans="1:15" s="13" customFormat="1" ht="18" customHeight="1">
      <c r="A39" s="79"/>
      <c r="B39" s="6"/>
      <c r="C39" s="105" t="s">
        <v>94</v>
      </c>
      <c r="D39" s="28"/>
      <c r="E39" s="135" t="e">
        <f>IF(E38&lt;&gt;"",MID(SUBSTITUTE(SUBSTITUTE(SUBSTITUTE(_xlfn.WEBSERVICE("https://bank.teraren.com/banks/"&amp;LEFT(E38,4)&amp;".json"),"""",""),"{",""),"}",""),FIND("name",SUBSTITUTE(SUBSTITUTE(SUBSTITUTE(_xlfn.WEBSERVICE("https://bank.teraren.com/banks/"&amp;LEFT(E38,4)&amp;".json"),"""",""),"{",""),"}",""))+5,FIND(",roma",SUBSTITUTE(SUBSTITUTE(SUBSTITUTE(_xlfn.WEBSERVICE("https://bank.teraren.com/banks/"&amp;LEFT(E38,4)&amp;".json"),"""",""),"{",""),"}",""))-(FIND("name",SUBSTITUTE(SUBSTITUTE(SUBSTITUTE(_xlfn.WEBSERVICE("https://bank.teraren.com/banks/"&amp;LEFT(E38,4)&amp;".json"),"""",""),"{",""),"}",""))+5)),"")</f>
        <v>#VALUE!</v>
      </c>
      <c r="G39" s="42" t="s">
        <v>95</v>
      </c>
      <c r="H39" s="104" t="s">
        <v>41</v>
      </c>
      <c r="I39" s="14" t="s">
        <v>28</v>
      </c>
      <c r="J39" s="13" t="s">
        <v>197</v>
      </c>
      <c r="K39" s="14"/>
    </row>
    <row r="40" spans="1:15" s="13" customFormat="1" ht="18" customHeight="1">
      <c r="A40" s="79"/>
      <c r="B40" s="6"/>
      <c r="C40" s="105" t="s">
        <v>97</v>
      </c>
      <c r="D40" s="28"/>
      <c r="E40" s="135" t="e">
        <f>IF(E38&lt;&gt;"",MID(SUBSTITUTE(SUBSTITUTE(SUBSTITUTE(_xlfn.WEBSERVICE("https://bank.teraren.com/banks/"&amp;LEFT(E38,4)&amp;"/branches/"&amp;RIGHT(E38,3)&amp;".json"),"""",""),"{",""),"}",""),FIND("name",SUBSTITUTE(SUBSTITUTE(SUBSTITUTE(_xlfn.WEBSERVICE("https://bank.teraren.com/banks/"&amp;LEFT(E38,4)&amp;"/branches/"&amp;RIGHT(E38,3)&amp;".json"),"""",""),"{",""),"}",""))+5,FIND(",roma",SUBSTITUTE(SUBSTITUTE(SUBSTITUTE(_xlfn.WEBSERVICE("https://bank.teraren.com/banks/"&amp;LEFT(E38,4)&amp;"/branches/"&amp;RIGHT(E38,3)&amp;".json"),"""",""),"{",""),"}",""))-(FIND("name",SUBSTITUTE(SUBSTITUTE(SUBSTITUTE(_xlfn.WEBSERVICE("https://bank.teraren.com/banks/"&amp;LEFT(E38,4)&amp;"/branches/"&amp;RIGHT(E38,3)&amp;".json"),"""",""),"{",""),"}",""))+5)),"")</f>
        <v>#VALUE!</v>
      </c>
      <c r="G40" s="42" t="s">
        <v>98</v>
      </c>
      <c r="H40" s="104" t="s">
        <v>41</v>
      </c>
      <c r="I40" s="14"/>
      <c r="J40" s="13" t="s">
        <v>197</v>
      </c>
      <c r="K40" s="14"/>
    </row>
    <row r="41" spans="1:15" s="13" customFormat="1" ht="18" customHeight="1">
      <c r="A41" s="79"/>
      <c r="B41" s="6"/>
      <c r="C41" s="10" t="s">
        <v>99</v>
      </c>
      <c r="D41" s="28"/>
      <c r="E41" s="15"/>
      <c r="G41" s="42" t="s">
        <v>100</v>
      </c>
      <c r="H41" s="13" t="s">
        <v>101</v>
      </c>
      <c r="I41" s="14"/>
      <c r="K41" s="14"/>
    </row>
    <row r="42" spans="1:15" s="13" customFormat="1" ht="18" customHeight="1">
      <c r="A42" s="79"/>
      <c r="B42" s="6"/>
      <c r="C42" s="10" t="s">
        <v>102</v>
      </c>
      <c r="D42" s="28"/>
      <c r="E42" s="15"/>
      <c r="G42" s="42" t="s">
        <v>103</v>
      </c>
      <c r="H42" s="13" t="s">
        <v>101</v>
      </c>
      <c r="I42" s="14"/>
      <c r="K42" s="14"/>
    </row>
    <row r="43" spans="1:15" s="13" customFormat="1" ht="18" customHeight="1">
      <c r="A43" s="79"/>
      <c r="B43" s="6"/>
      <c r="C43" s="10" t="s">
        <v>104</v>
      </c>
      <c r="D43" s="27"/>
      <c r="E43" s="52" t="s">
        <v>229</v>
      </c>
      <c r="G43" s="42" t="s">
        <v>105</v>
      </c>
      <c r="H43" s="13" t="s">
        <v>18</v>
      </c>
      <c r="I43" s="14" t="s">
        <v>106</v>
      </c>
      <c r="K43" s="14"/>
    </row>
    <row r="44" spans="1:15" s="13" customFormat="1" ht="18" customHeight="1">
      <c r="A44" s="79"/>
      <c r="B44" s="6"/>
      <c r="C44" s="10" t="s">
        <v>107</v>
      </c>
      <c r="D44" s="27"/>
      <c r="E44" s="77"/>
      <c r="G44" s="42" t="s">
        <v>108</v>
      </c>
      <c r="H44" s="13" t="s">
        <v>18</v>
      </c>
      <c r="I44" s="14" t="s">
        <v>109</v>
      </c>
      <c r="J44" s="130" t="s">
        <v>110</v>
      </c>
      <c r="K44" s="14"/>
    </row>
    <row r="45" spans="1:15" s="13" customFormat="1" ht="18" customHeight="1">
      <c r="A45" s="79"/>
      <c r="B45" s="6"/>
      <c r="C45" s="10" t="s">
        <v>111</v>
      </c>
      <c r="D45" s="27"/>
      <c r="E45" s="12"/>
      <c r="F45" s="2"/>
      <c r="G45" s="42" t="s">
        <v>112</v>
      </c>
      <c r="H45" s="13" t="s">
        <v>18</v>
      </c>
      <c r="I45" s="14" t="s">
        <v>89</v>
      </c>
      <c r="K45" s="14"/>
    </row>
    <row r="46" spans="1:15" ht="22.5" customHeight="1">
      <c r="B46" s="37" t="s">
        <v>113</v>
      </c>
      <c r="F46" s="13"/>
      <c r="O46" s="72" t="s">
        <v>201</v>
      </c>
    </row>
    <row r="47" spans="1:15" s="13" customFormat="1" ht="18" customHeight="1">
      <c r="A47" s="78"/>
      <c r="B47" s="6"/>
      <c r="C47" s="40" t="s">
        <v>114</v>
      </c>
      <c r="D47" s="17"/>
      <c r="E47" s="39" t="s">
        <v>115</v>
      </c>
      <c r="F47" s="2"/>
      <c r="G47" s="42" t="s">
        <v>116</v>
      </c>
      <c r="H47" s="13" t="s">
        <v>117</v>
      </c>
      <c r="I47" s="14"/>
      <c r="K47" s="14"/>
      <c r="O47" s="72" t="s">
        <v>202</v>
      </c>
    </row>
    <row r="48" spans="1:15" s="13" customFormat="1" ht="18" customHeight="1">
      <c r="A48" s="79"/>
      <c r="B48" s="6"/>
      <c r="C48" s="10" t="s">
        <v>118</v>
      </c>
      <c r="D48" s="17"/>
      <c r="E48" s="96"/>
      <c r="G48" s="42" t="s">
        <v>119</v>
      </c>
      <c r="H48" s="13" t="s">
        <v>18</v>
      </c>
      <c r="I48" s="14"/>
      <c r="K48" s="14"/>
      <c r="O48" s="72" t="s">
        <v>204</v>
      </c>
    </row>
    <row r="49" spans="1:21" s="13" customFormat="1" ht="18" customHeight="1">
      <c r="A49" s="79"/>
      <c r="B49" s="6"/>
      <c r="C49" s="10" t="s">
        <v>120</v>
      </c>
      <c r="D49" s="17"/>
      <c r="E49" s="15"/>
      <c r="G49" s="42" t="s">
        <v>121</v>
      </c>
      <c r="I49" s="14"/>
      <c r="K49" s="14"/>
      <c r="O49" s="72" t="s">
        <v>205</v>
      </c>
    </row>
    <row r="50" spans="1:21" s="13" customFormat="1" ht="18" customHeight="1">
      <c r="A50" s="79"/>
      <c r="B50" s="6"/>
      <c r="C50" s="10" t="s">
        <v>122</v>
      </c>
      <c r="D50" s="17"/>
      <c r="E50" s="29"/>
      <c r="F50" s="2"/>
      <c r="G50" s="42" t="s">
        <v>123</v>
      </c>
      <c r="H50" s="13" t="s">
        <v>18</v>
      </c>
      <c r="I50" s="14"/>
      <c r="K50" s="14"/>
      <c r="O50" s="72" t="s">
        <v>207</v>
      </c>
    </row>
    <row r="51" spans="1:21" s="13" customFormat="1" ht="18" customHeight="1">
      <c r="A51" s="79"/>
      <c r="B51" s="6"/>
      <c r="C51" s="10" t="s">
        <v>208</v>
      </c>
      <c r="D51" s="17"/>
      <c r="E51" s="29"/>
      <c r="F51" s="2"/>
      <c r="G51" s="42" t="s">
        <v>209</v>
      </c>
      <c r="I51" s="14"/>
      <c r="J51" s="104" t="s">
        <v>210</v>
      </c>
      <c r="K51" s="14"/>
      <c r="O51" s="72"/>
    </row>
    <row r="52" spans="1:21" s="13" customFormat="1" ht="18" customHeight="1">
      <c r="A52" s="79"/>
      <c r="B52" s="6"/>
      <c r="C52" s="10" t="s">
        <v>211</v>
      </c>
      <c r="D52" s="17"/>
      <c r="E52" s="29"/>
      <c r="F52" s="2"/>
      <c r="G52" s="42" t="s">
        <v>212</v>
      </c>
      <c r="I52" s="14"/>
      <c r="J52" s="13" t="s">
        <v>213</v>
      </c>
      <c r="K52" s="14"/>
      <c r="O52" s="72"/>
    </row>
    <row r="53" spans="1:21" s="13" customFormat="1" ht="18" customHeight="1">
      <c r="A53" s="79"/>
      <c r="B53" s="17"/>
      <c r="C53" s="10" t="s">
        <v>129</v>
      </c>
      <c r="D53" s="27"/>
      <c r="E53" s="15" t="s">
        <v>141</v>
      </c>
      <c r="F53" s="2"/>
      <c r="G53" s="42" t="s">
        <v>130</v>
      </c>
      <c r="H53" s="13" t="s">
        <v>18</v>
      </c>
      <c r="I53" s="14" t="s">
        <v>44</v>
      </c>
      <c r="J53" s="13" t="s">
        <v>131</v>
      </c>
      <c r="K53" s="14"/>
      <c r="O53" s="72" t="s">
        <v>214</v>
      </c>
    </row>
    <row r="54" spans="1:21" s="13" customFormat="1" ht="18" customHeight="1">
      <c r="A54" s="79"/>
      <c r="B54" s="17"/>
      <c r="C54" s="10" t="s">
        <v>133</v>
      </c>
      <c r="D54" s="27"/>
      <c r="E54" s="15" t="s">
        <v>141</v>
      </c>
      <c r="F54" s="2"/>
      <c r="G54" s="42" t="s">
        <v>134</v>
      </c>
      <c r="H54" s="13" t="s">
        <v>18</v>
      </c>
      <c r="I54" s="14" t="s">
        <v>89</v>
      </c>
      <c r="J54" s="13" t="s">
        <v>135</v>
      </c>
      <c r="K54" s="14"/>
      <c r="L54" s="23"/>
      <c r="M54" s="23"/>
      <c r="N54" s="23"/>
      <c r="O54" s="72" t="s">
        <v>215</v>
      </c>
      <c r="P54" s="23"/>
      <c r="Q54" s="23"/>
      <c r="R54" s="23"/>
      <c r="S54" s="23"/>
      <c r="T54" s="23"/>
      <c r="U54" s="23"/>
    </row>
    <row r="55" spans="1:21" s="13" customFormat="1" ht="18" customHeight="1">
      <c r="A55" s="79"/>
      <c r="B55" s="17"/>
      <c r="C55" s="10" t="s">
        <v>137</v>
      </c>
      <c r="D55" s="27"/>
      <c r="E55" s="15"/>
      <c r="F55" s="2"/>
      <c r="G55" s="42" t="s">
        <v>138</v>
      </c>
      <c r="H55" s="13" t="s">
        <v>18</v>
      </c>
      <c r="I55" s="14" t="s">
        <v>89</v>
      </c>
      <c r="J55" s="13" t="s">
        <v>135</v>
      </c>
      <c r="K55" s="14"/>
      <c r="O55" s="72" t="s">
        <v>203</v>
      </c>
    </row>
    <row r="56" spans="1:21" ht="18" customHeight="1">
      <c r="C56" s="26" t="s">
        <v>140</v>
      </c>
      <c r="D56" s="27"/>
      <c r="E56" s="15" t="s">
        <v>141</v>
      </c>
      <c r="G56" s="42" t="s">
        <v>142</v>
      </c>
      <c r="H56" s="13" t="s">
        <v>18</v>
      </c>
      <c r="I56" s="14" t="s">
        <v>143</v>
      </c>
      <c r="J56" s="13" t="s">
        <v>135</v>
      </c>
      <c r="K56" s="14"/>
      <c r="O56" s="72" t="s">
        <v>216</v>
      </c>
    </row>
    <row r="57" spans="1:21" ht="18" customHeight="1">
      <c r="C57" s="26" t="s">
        <v>145</v>
      </c>
      <c r="D57" s="27"/>
      <c r="E57" s="15"/>
      <c r="G57" s="42" t="s">
        <v>146</v>
      </c>
      <c r="H57" s="13" t="s">
        <v>18</v>
      </c>
      <c r="I57" s="14" t="s">
        <v>147</v>
      </c>
      <c r="J57" s="13" t="s">
        <v>217</v>
      </c>
      <c r="K57" s="14"/>
    </row>
    <row r="58" spans="1:21" ht="11.25" customHeight="1">
      <c r="D58" s="30"/>
      <c r="E58" s="31"/>
      <c r="F58" s="30"/>
    </row>
    <row r="59" spans="1:21">
      <c r="E59" s="53"/>
      <c r="F59" s="9"/>
    </row>
    <row r="60" spans="1:21">
      <c r="E60" s="56"/>
      <c r="F60" s="9"/>
    </row>
    <row r="61" spans="1:21">
      <c r="E61" s="56"/>
      <c r="F61" s="9"/>
    </row>
    <row r="62" spans="1:21">
      <c r="E62" s="56"/>
      <c r="F62" s="9"/>
    </row>
    <row r="63" spans="1:21">
      <c r="E63" s="56"/>
      <c r="F63" s="9"/>
    </row>
    <row r="64" spans="1:21">
      <c r="E64" s="53"/>
      <c r="F64" s="9"/>
    </row>
    <row r="65" spans="5:6">
      <c r="E65" s="53"/>
      <c r="F65" s="9"/>
    </row>
    <row r="67" spans="5:6">
      <c r="E67" s="32"/>
    </row>
  </sheetData>
  <phoneticPr fontId="9"/>
  <conditionalFormatting sqref="E4">
    <cfRule type="cellIs" dxfId="9" priority="4" operator="equal">
      <formula>"Extend（拡張）"</formula>
    </cfRule>
    <cfRule type="cellIs" dxfId="8" priority="5" operator="equal">
      <formula>"New (新規登録）"</formula>
    </cfRule>
    <cfRule type="cellIs" dxfId="7" priority="6" operator="equal">
      <formula>"Change (変更）"</formula>
    </cfRule>
  </conditionalFormatting>
  <conditionalFormatting sqref="E49">
    <cfRule type="expression" dxfId="6" priority="3">
      <formula>AND(COUNTIF($E$48,"*YC55*")=1,LEN($E$49)&lt;3)</formula>
    </cfRule>
  </conditionalFormatting>
  <conditionalFormatting sqref="C49">
    <cfRule type="expression" dxfId="5" priority="1" stopIfTrue="1">
      <formula>AND(COUNTIF($E$48,"*YC55*")=1,LEN($E$49)&lt;3)</formula>
    </cfRule>
  </conditionalFormatting>
  <dataValidations count="44">
    <dataValidation type="list" allowBlank="1" showInputMessage="1" showErrorMessage="1" promptTitle="エビデンスに沿ってプルダウンより選択してください" prompt="Payment Term一覧より選択して入力してください" sqref="E48" xr:uid="{00000000-0002-0000-0200-000000000000}">
      <formula1>$O$48:$O$56</formula1>
    </dataValidation>
    <dataValidation type="whole" operator="equal" showInputMessage="1" showErrorMessage="1" prompt="固定値です" sqref="E47" xr:uid="{00000000-0002-0000-0200-000001000000}">
      <formula1>2560000</formula1>
    </dataValidation>
    <dataValidation allowBlank="1" showInputMessage="1" showErrorMessage="1" promptTitle="YC55を使用する理由" prompt="標準設定ではないYC55を使用する際は必ず記載して下さい" sqref="E49" xr:uid="{00000000-0002-0000-0200-000002000000}"/>
    <dataValidation type="custom" imeMode="halfAlpha" showDropDown="1" showInputMessage="1" showErrorMessage="1" errorTitle="データエラー" error="全角文字が入力されているか、文字数がが超えている可能性があります" prompt="英数半角35文字まで（空白等含）" sqref="E17 E11" xr:uid="{00000000-0002-0000-0200-000003000000}">
      <formula1>(LEN(E11)=LENB(E11))*(LEN(E11)&lt;=35)</formula1>
    </dataValidation>
    <dataValidation allowBlank="1" showInputMessage="1" showErrorMessage="1" prompt="源泉コード登録が必要な場合、登録して下さい。個人Vendorは登録必須。" sqref="E55" xr:uid="{D38E85C4-AD8B-4051-938B-B9F2EF8A7ABB}"/>
    <dataValidation allowBlank="1" showErrorMessage="1" sqref="E57" xr:uid="{D22170F3-DB8F-4D9E-9B92-B193B25B62A4}"/>
    <dataValidation imeMode="halfAlpha" allowBlank="1" showInputMessage="1" showErrorMessage="1" promptTitle="入力不要" prompt="Name1(EN)の頭10文字が自動的に表示されます" sqref="E20" xr:uid="{00000000-0002-0000-0200-000006000000}"/>
    <dataValidation allowBlank="1" showInputMessage="1" showErrorMessage="1" prompt="部署名登録　または　Name1に入りきらなかった場合に使用してください" sqref="J4:J6" xr:uid="{00000000-0002-0000-0200-000007000000}"/>
    <dataValidation type="custom" imeMode="halfAlpha" showDropDown="1" showInputMessage="1" showErrorMessage="1" errorTitle="データエラー" error="全角文字が入力されているか、文字数がが超えている可能性があります" promptTitle="Country Code一覧より選択してください" prompt="例）_x000a_日本 : JP_x000a_ドイツ : DE" sqref="E21" xr:uid="{00000000-0002-0000-0200-000009000000}">
      <formula1>(LEN(E21)=LENB(E21))*(LEN(E21)&lt;=3)</formula1>
    </dataValidation>
    <dataValidation type="list" allowBlank="1" showInputMessage="1" showErrorMessage="1" promptTitle="プルダウンより選択してください" prompt="■New：新規登録時に選択してください_x000a_■Change：既存Vendorの情報変更時に選択してください（抜けているDataの追加登録、銀行情報追加登録など含む）_x000a_■Extend：他社で登録されているVendorをBYLでも登録する場合に選択してください" sqref="E4" xr:uid="{00000000-0002-0000-0200-00000A000000}">
      <formula1>"New (新規登録）,Change (変更）,Extend（拡張）"</formula1>
    </dataValidation>
    <dataValidation imeMode="disabled" allowBlank="1" showInputMessage="1" showErrorMessage="1" sqref="E36" xr:uid="{00000000-0002-0000-0200-00000B000000}"/>
    <dataValidation type="custom" imeMode="halfKatakana" showInputMessage="1" showErrorMessage="1" error="全角文字が入力されているか、文字数がが超えている可能性があります" prompt="半角ｶﾀｶﾅ英数20文字まで｡法人格の登録不要｡" sqref="E30" xr:uid="{00000000-0002-0000-0200-00000C000000}">
      <formula1>(LEN(E30)=LENB(E30))*(LEN(E30)&lt;=20)</formula1>
    </dataValidation>
    <dataValidation type="textLength" imeMode="disabled" showDropDown="1" showInputMessage="1" showErrorMessage="1" promptTitle="添付資料より選んでください" prompt="例）_x000a_日本 : JP_x000a_ドイツ : DE" sqref="E37" xr:uid="{00000000-0002-0000-0200-00000D000000}">
      <formula1>0</formula1>
      <formula2>3</formula2>
    </dataValidation>
    <dataValidation type="custom" imeMode="halfAlpha" showInputMessage="1" showErrorMessage="1" errorTitle="データエラー" error="全角文字が入力されているか、文字数がが超えている可能性があります" promptTitle="市区郡の続き" prompt="半角英数35文字以内_x000a_※番地を前に入力してください_x000a_例）2-4-9 Umeda,_x000a_4F, 2-4-9 Umeda_x000a_etc.." sqref="E25" xr:uid="{00000000-0002-0000-0200-00000E000000}">
      <formula1>(LEN(E25)=LENB(E25))*(LEN(E25)&lt;=35)</formula1>
    </dataValidation>
    <dataValidation type="list" allowBlank="1" showInputMessage="1" showErrorMessage="1" prompt="選んでください" sqref="E26" xr:uid="{00000000-0002-0000-0200-00000F000000}">
      <formula1>"JA:日本語,EN:英語"</formula1>
    </dataValidation>
    <dataValidation type="custom" imeMode="halfAlpha" allowBlank="1" showInputMessage="1" showErrorMessage="1" errorTitle="データエラー" error="全角文字が入力されているか、文字数がが超えている可能性があります" promptTitle="ハイフン付きで登録して下さい" prompt="(例)_x000a_110-1234" sqref="E22" xr:uid="{00000000-0002-0000-0200-000010000000}">
      <formula1>(LEN(E22)=LENB(E22))*(LEN(E22)&lt;=10)</formula1>
    </dataValidation>
    <dataValidation type="custom" imeMode="halfAlpha" allowBlank="1" showDropDown="1" showInputMessage="1" showErrorMessage="1" errorTitle="データエラー" error="全角文字が入力されているか、文字数がが超えている可能性があります" prompt="英数半角35文字まで（空白等含）" sqref="E18:E19 E29" xr:uid="{00000000-0002-0000-0200-000011000000}">
      <formula1>(LEN(E18)=LENB(E18))*(LEN(E18)&lt;=35)</formula1>
    </dataValidation>
    <dataValidation type="custom" showInputMessage="1" showErrorMessage="1" errorTitle="データエラー" error="文字数がが超えている可能性があります" promptTitle="エビデンス通り、正確に入力してください" prompt="■法人格は省略せず正しく入力してください　例：○株式会社　×(株)_x000a_■Vendor名が全角30文字以上(空白含)の場合は、Name2も使用して記入してください。_x000a_" sqref="E27" xr:uid="{00000000-0002-0000-0200-000013000000}">
      <formula1>LEN(E27)&lt;=30</formula1>
    </dataValidation>
    <dataValidation allowBlank="1" promptTitle="選んでください" prompt="BYJP：グループ企業以外_x000a_JP10：グループ企業" sqref="E14" xr:uid="{00000000-0002-0000-0200-000014000000}"/>
    <dataValidation type="custom" imeMode="disabled" showInputMessage="1" showErrorMessage="1" error="全角文字が入力されているか、文字数がが超えている可能性があります" prompt="Change／Extendの場合、該当Vendor No. を入力してください。" sqref="E10" xr:uid="{00000000-0002-0000-0200-000015000000}">
      <formula1>(LEN(E10)=LENB(E10))*(LEN(E10)&lt;=10)</formula1>
    </dataValidation>
    <dataValidation type="list" allowBlank="1" showDropDown="1" showInputMessage="1" showErrorMessage="1" prompt="固定値です" sqref="E13" xr:uid="{00000000-0002-0000-0200-000016000000}">
      <formula1>"0094"</formula1>
    </dataValidation>
    <dataValidation type="list" imeMode="disabled" allowBlank="1" showDropDown="1" showInputMessage="1" showErrorMessage="1" prompt="固定値です" sqref="E12" xr:uid="{00000000-0002-0000-0200-000017000000}">
      <formula1>"YKRD"</formula1>
    </dataValidation>
    <dataValidation type="list" allowBlank="1" showInputMessage="1" showErrorMessage="1" prompt="源泉コード登録が必要な場合、登録して下さい。個人Vendorは登録必須。Vendorによって源泉コードは選択してください。" sqref="E54" xr:uid="{55667745-EFD2-4CE1-9FAE-AE0FAACA759B}">
      <formula1>"　,J1（日本）"</formula1>
    </dataValidation>
    <dataValidation type="list" allowBlank="1" showInputMessage="1" showErrorMessage="1" prompt="源泉コード登録が必要な場合、登録して下さい。個人Vendorは登録必須。" sqref="E53" xr:uid="{A1B417DF-C202-4D25-9F30-D086C70C414E}">
      <formula1>"　,JP（日本）"</formula1>
    </dataValidation>
    <dataValidation type="list" allowBlank="1" showInputMessage="1" showErrorMessage="1" promptTitle="プルダウンより選択" prompt="支払方法に応じて選択してください。" sqref="E50" xr:uid="{00000000-0002-0000-0200-00001A000000}">
      <formula1>"(A: EFT（銀行振込）, B: マニュアル支払(EDIコード), C: 振込依頼書（銀行・郵便局）, +E: 海外送金, I: BIC（Inter Company）"</formula1>
    </dataValidation>
    <dataValidation type="list" allowBlank="1" showInputMessage="1" showErrorMessage="1" prompt="源泉コード登録が必要な場合、登録して下さい。個人Vendorは登録必須。" sqref="E56" xr:uid="{2FBFACCC-F0AC-47CD-9541-FA825190A4A4}">
      <formula1>"　,要チェック"</formula1>
    </dataValidation>
    <dataValidation type="list" allowBlank="1" showInputMessage="1" showErrorMessage="1" prompt="プルダウンより選択してください" sqref="E45" xr:uid="{00000000-0002-0000-0200-00001C000000}">
      <formula1>"01(普通), 02(当座), 04（貯蓄）, 09（別段）"</formula1>
    </dataValidation>
    <dataValidation type="textLength" showInputMessage="1" showErrorMessage="1" promptTitle="ハイフンなしで入力してください" prompt="(例)_x000a_0612341234" sqref="E33" xr:uid="{00000000-0002-0000-0200-00001D000000}">
      <formula1>0</formula1>
      <formula2>30</formula2>
    </dataValidation>
    <dataValidation type="textLength" allowBlank="1" showInputMessage="1" showErrorMessage="1" sqref="E43" xr:uid="{00000000-0002-0000-0200-00001E000000}">
      <formula1>0</formula1>
      <formula2>7</formula2>
    </dataValidation>
    <dataValidation type="textLength" imeMode="disabled" showInputMessage="1" showErrorMessage="1" promptTitle="ハイフンなしで入力してください" prompt="(例)_x000a_0612341234" sqref="E34" xr:uid="{00000000-0002-0000-0200-00001F000000}">
      <formula1>0</formula1>
      <formula2>30</formula2>
    </dataValidation>
    <dataValidation type="textLength" imeMode="disabled" showInputMessage="1" showErrorMessage="1" promptTitle="銀行コード4桁＋支店コード3桁を入力" prompt="例：三井住友銀行　本店営業部_x000a_0009200_x000a_" sqref="E38" xr:uid="{00000000-0002-0000-0200-000020000000}">
      <formula1>0</formula1>
      <formula2>7</formula2>
    </dataValidation>
    <dataValidation type="custom" showInputMessage="1" showErrorMessage="1" promptTitle="所在地（市区郡の続き）" prompt="30文字以内（空白含）_x000a__x000a_例）_x000a_西宮原．．．_x000a_飯野．．" sqref="E32" xr:uid="{00000000-0002-0000-0200-000021000000}">
      <formula1>LEN(E32)&lt;31</formula1>
    </dataValidation>
    <dataValidation imeMode="halfAlpha" showInputMessage="1" showErrorMessage="1" error="半角英数" prompt="半角英数で入力" sqref="E35" xr:uid="{00000000-0002-0000-0200-000022000000}"/>
    <dataValidation type="custom" imeMode="disabled" allowBlank="1" showInputMessage="1" showErrorMessage="1" errorTitle="Charactor Error" error="Please input using half-width characters." sqref="E6" xr:uid="{00000000-0002-0000-0200-000023000000}">
      <formula1>LEN(E6)=LENB(E6)</formula1>
    </dataValidation>
    <dataValidation type="custom" imeMode="halfAlpha" allowBlank="1" showInputMessage="1" showErrorMessage="1" error="全角文字が入力されている可能性があります" sqref="E41:E42" xr:uid="{00000000-0002-0000-0200-000024000000}">
      <formula1>LENB(E41)=LEN(E41)</formula1>
    </dataValidation>
    <dataValidation type="list" allowBlank="1" showInputMessage="1" showErrorMessage="1" promptTitle="プルダウンより選択" prompt="登録するVendorが個人事業主であれば「はい」、個人事業主でなければ「いいえ」を選択してください。" sqref="E51:E52" xr:uid="{0B0D60F4-05F3-4FD2-A24E-6F7B8D64C3BD}">
      <formula1>"はい,いいえ"</formula1>
    </dataValidation>
    <dataValidation type="custom" imeMode="disabled" showInputMessage="1" showErrorMessage="1" error="全角文字が入力されているか、文字数がが超えている可能性があります" prompt="半角英数字で入力してください。" sqref="E15" xr:uid="{00000000-0002-0000-0200-000026000000}">
      <formula1>(LEN(E15)=LENB(E15))</formula1>
    </dataValidation>
    <dataValidation type="list" imeMode="disabled" allowBlank="1" showInputMessage="1" showErrorMessage="1" error="全角文字が入力されているか、文字数がが超えている可能性があります" sqref="E16" xr:uid="{00000000-0002-0000-0200-000027000000}">
      <formula1>"NOT IN SCOPE,APPROVED,IN DUE DILIGENCE,NOT APPROVED,EXPIRED"</formula1>
    </dataValidation>
    <dataValidation allowBlank="1" showInputMessage="1" showErrorMessage="1" prompt="入力不要_x000a_郵便番号より自動的に表示されます" sqref="E31" xr:uid="{24521FE5-7142-4A8C-A9DF-502861A3953D}"/>
    <dataValidation allowBlank="1" showInputMessage="1" showErrorMessage="1" prompt="入力不要_x000a_bank numberより自動的に表示されます" sqref="E40" xr:uid="{56C3808E-4D51-429B-86FB-CB07BC46274C}"/>
    <dataValidation allowBlank="1" showInputMessage="1" showErrorMessage="1" promptTitle="支払銀行口座の登録について" prompt="入力不要_x000a_bank numberより自動的に表示されます_x000a_請求書内に「三井住友銀行」がある場合は、その口座をの支払口座として登録してください。_x000a_又、「三井住友銀行」が無い場合、先方の優先口座（請求書において、一番目に記載されている口座）を支払口座として登録して下さい。" sqref="E39" xr:uid="{4E2F2466-61E9-41B5-A324-96E469C0A3E8}"/>
    <dataValidation type="textLength" imeMode="disabled" showDropDown="1" showInputMessage="1" showErrorMessage="1" promptTitle="添付資料より選んでください" prompt="例：三井住友銀行　本店営業部_x000a_0009200_x000a__x000a_右のI列にあるリンク先のサイトから銀行コードを調べることができます。_x000a_http://zengin.ajtw.net/" sqref="E38" xr:uid="{DE0D85AF-941A-4682-8902-90CE18235D1C}">
      <formula1>0</formula1>
      <formula2>3</formula2>
    </dataValidation>
    <dataValidation type="custom" imeMode="halfAlpha" showInputMessage="1" showErrorMessage="1" errorTitle="データエラー" error="全角文字が入力されているか、文字数がが超えている可能性があります" promptTitle="市区郡の注意点" prompt="英数半角35文字（空白含む）_x000a_例）_x000a_甲賀市：Koka  (shiは不要）_x000a_西多摩郡：Nishitama (gunは不要）_x000a_新宿区：Shinjuku-ku_x000a_大阪市淀川区：Yodogawa-ku, Osaka_x000a_" sqref="E24" xr:uid="{2DA4CC32-4CCF-48D1-8384-C41D05C065F9}">
      <formula1>(LEN(E24)=LENB(E24))*(LEN(E24)&lt;=35)</formula1>
    </dataValidation>
    <dataValidation type="custom" showInputMessage="1" showErrorMessage="1" error="文字数がが超えている可能性があります" promptTitle="以下の場合、name2（JP）が入力必要" prompt="・部署名登録_x000a_・ベンダー名と口座名義人が不一致の場合口座名義人を入力　_x000a_・Name1に入りきらなかった場合" sqref="E28" xr:uid="{9BEE2C6E-D8F8-4A58-B6C8-E442DD4A0B3C}">
      <formula1>LEN(E28)&lt;=30</formula1>
    </dataValidation>
  </dataValidations>
  <hyperlinks>
    <hyperlink ref="J38" r:id="rId1" xr:uid="{00000000-0004-0000-0200-000000000000}"/>
    <hyperlink ref="E7" r:id="rId2" xr:uid="{B92D816A-160E-44AE-B4CF-B2B02E31086A}"/>
  </hyperlinks>
  <printOptions horizontalCentered="1"/>
  <pageMargins left="0.78740157480314965" right="0.78740157480314965" top="0.19685039370078741" bottom="0" header="0.51181102362204722" footer="0.15748031496062992"/>
  <pageSetup paperSize="9" scale="81" orientation="portrait" r:id="rId3"/>
  <headerFooter alignWithMargins="0">
    <oddFooter>&amp;R&amp;1#&amp;"Calibri"&amp;22&amp;KFF8939RESTRICTED</oddFooter>
  </headerFooter>
  <customProperties>
    <customPr name="_pios_id" r:id="rId4"/>
  </customProperties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選んでください" xr:uid="{00000000-0002-0000-0200-000028000000}">
          <x14:formula1>
            <xm:f>'Region Code一覧'!$D$2:$D$48</xm:f>
          </x14:formula1>
          <xm:sqref>E23</xm:sqref>
        </x14:dataValidation>
        <x14:dataValidation type="custom" imeMode="halfKatakana" showInputMessage="1" showErrorMessage="1" error="使用禁止の文字か全角が入力されているか、文字数がが超えている可能性があります" promptTitle="半角必須" prompt="■注意：全角を使用すると支払いエラーが発生します。スペースを含め、必ず半角で入力してください。_x000a_■注意：・（なかぐろ）の使用不可。支払いエラーが発生します。_x000a_■ｷｬ､ｷｭ､ｷｮなどの拗音、ｶｯ､ｷｯ、ｸｯなどの促音不可。ｷﾔ､ｷﾕ、ｷﾖ、ｶﾂ､ｷﾂ､ｸﾂと入力してください。_x000a_■法人格の略称は、略称一覧を参照して入力してください。" xr:uid="{00000000-0002-0000-0200-000029000000}">
          <x14:formula1>
            <xm:f>(LEN(E44)=LENB(E44))*(LEN(E44)&lt;=60)*(SUM(Sheet1!D:D)=0)</xm:f>
          </x14:formula1>
          <xm:sqref>E44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3" tint="0.79998168889431442"/>
  </sheetPr>
  <dimension ref="A1:V67"/>
  <sheetViews>
    <sheetView showGridLines="0" zoomScaleNormal="100" workbookViewId="0">
      <pane xSplit="1" ySplit="2" topLeftCell="B3" activePane="bottomRight" state="frozen"/>
      <selection pane="topRight" activeCell="E7" sqref="E7"/>
      <selection pane="bottomLeft" activeCell="E7" sqref="E7"/>
      <selection pane="bottomRight" activeCell="E7" sqref="E7"/>
    </sheetView>
  </sheetViews>
  <sheetFormatPr baseColWidth="10" defaultColWidth="3.109375" defaultRowHeight="14.4"/>
  <cols>
    <col min="1" max="1" width="3.109375" style="78"/>
    <col min="2" max="2" width="3.109375" style="3" customWidth="1"/>
    <col min="3" max="3" width="34.6640625" style="3" customWidth="1"/>
    <col min="4" max="4" width="1.6640625" style="3" customWidth="1"/>
    <col min="5" max="5" width="58.33203125" style="4" customWidth="1"/>
    <col min="6" max="6" width="1.33203125" style="2" customWidth="1"/>
    <col min="7" max="7" width="32.109375" style="2" customWidth="1"/>
    <col min="8" max="8" width="6.6640625" style="2" customWidth="1"/>
    <col min="9" max="9" width="7.44140625" style="5" bestFit="1" customWidth="1"/>
    <col min="10" max="10" width="62.5546875" style="2" bestFit="1" customWidth="1"/>
    <col min="11" max="11" width="8" style="5" bestFit="1" customWidth="1"/>
    <col min="12" max="12" width="5.5546875" style="2" customWidth="1"/>
    <col min="13" max="14" width="3.109375" style="2" customWidth="1"/>
    <col min="15" max="15" width="50.88671875" style="2" hidden="1" customWidth="1"/>
    <col min="16" max="16384" width="3.109375" style="2"/>
  </cols>
  <sheetData>
    <row r="1" spans="1:22" s="78" customFormat="1" ht="28.5" customHeight="1">
      <c r="C1" s="87"/>
      <c r="E1" s="87" t="s">
        <v>0</v>
      </c>
      <c r="F1" s="87"/>
      <c r="G1" s="87"/>
      <c r="I1" s="86"/>
      <c r="K1" s="86"/>
    </row>
    <row r="2" spans="1:22" s="89" customFormat="1" ht="14.25" customHeight="1">
      <c r="B2" s="90"/>
      <c r="C2" s="91"/>
      <c r="D2" s="92"/>
      <c r="E2" s="93"/>
      <c r="G2" s="88" t="s">
        <v>164</v>
      </c>
      <c r="H2" s="94"/>
      <c r="I2" s="95"/>
      <c r="J2" s="94"/>
      <c r="K2" s="95"/>
      <c r="L2" s="94"/>
    </row>
    <row r="3" spans="1:22" ht="12" customHeight="1">
      <c r="B3" s="6"/>
      <c r="C3" s="2"/>
      <c r="D3" s="4"/>
      <c r="E3" s="2"/>
      <c r="G3" s="84"/>
      <c r="H3" s="84"/>
      <c r="I3" s="85"/>
      <c r="J3" s="84"/>
      <c r="K3" s="85"/>
      <c r="L3" s="84"/>
    </row>
    <row r="4" spans="1:22" ht="31.5" customHeight="1">
      <c r="B4" s="6"/>
      <c r="C4" s="10" t="s">
        <v>2</v>
      </c>
      <c r="D4" s="11"/>
      <c r="E4" s="36" t="s">
        <v>230</v>
      </c>
      <c r="G4" s="42" t="s">
        <v>3</v>
      </c>
      <c r="H4" s="13"/>
      <c r="I4" s="14"/>
      <c r="J4" s="73"/>
      <c r="K4" s="14"/>
    </row>
    <row r="5" spans="1:22" ht="18.600000000000001">
      <c r="B5" s="6"/>
      <c r="C5" s="10" t="s">
        <v>4</v>
      </c>
      <c r="D5" s="11"/>
      <c r="E5" s="49" t="s">
        <v>166</v>
      </c>
      <c r="G5" s="42" t="s">
        <v>5</v>
      </c>
      <c r="H5" s="13"/>
      <c r="I5" s="14"/>
      <c r="J5" s="73"/>
      <c r="K5" s="14"/>
    </row>
    <row r="6" spans="1:22" ht="18.600000000000001">
      <c r="B6" s="6"/>
      <c r="C6" s="10" t="s">
        <v>167</v>
      </c>
      <c r="D6" s="11"/>
      <c r="E6" s="15"/>
      <c r="G6" s="42" t="s">
        <v>7</v>
      </c>
      <c r="H6" s="13" t="s">
        <v>8</v>
      </c>
      <c r="I6" s="14"/>
      <c r="J6" s="73"/>
      <c r="K6" s="14"/>
    </row>
    <row r="7" spans="1:22" ht="18.600000000000001">
      <c r="B7" s="6"/>
      <c r="C7" s="10" t="s">
        <v>168</v>
      </c>
      <c r="D7" s="11"/>
      <c r="E7" s="149" t="s">
        <v>169</v>
      </c>
      <c r="G7" s="42" t="s">
        <v>10</v>
      </c>
      <c r="H7" s="13"/>
      <c r="I7" s="14"/>
      <c r="K7" s="14"/>
      <c r="V7" s="7"/>
    </row>
    <row r="8" spans="1:22" ht="18.600000000000001">
      <c r="B8" s="6"/>
      <c r="C8" s="10" t="s">
        <v>170</v>
      </c>
      <c r="D8" s="11"/>
      <c r="E8" s="49" t="s">
        <v>171</v>
      </c>
      <c r="G8" s="42" t="s">
        <v>12</v>
      </c>
      <c r="H8" s="13" t="s">
        <v>13</v>
      </c>
      <c r="I8" s="14"/>
      <c r="J8" s="2" t="s">
        <v>172</v>
      </c>
      <c r="K8" s="14"/>
    </row>
    <row r="9" spans="1:22" ht="21" customHeight="1">
      <c r="B9" s="37" t="s">
        <v>15</v>
      </c>
      <c r="F9" s="13"/>
      <c r="G9" s="16"/>
    </row>
    <row r="10" spans="1:22" s="13" customFormat="1" ht="18.600000000000001">
      <c r="A10" s="79"/>
      <c r="B10" s="17"/>
      <c r="C10" s="18" t="s">
        <v>16</v>
      </c>
      <c r="D10" s="11"/>
      <c r="E10" s="19" t="s">
        <v>219</v>
      </c>
      <c r="G10" s="42" t="s">
        <v>17</v>
      </c>
      <c r="H10" s="13" t="s">
        <v>18</v>
      </c>
      <c r="I10" s="14" t="s">
        <v>19</v>
      </c>
      <c r="J10" s="13" t="s">
        <v>20</v>
      </c>
      <c r="K10" s="14"/>
    </row>
    <row r="11" spans="1:22" s="13" customFormat="1" ht="18.600000000000001">
      <c r="A11" s="79"/>
      <c r="B11" s="17"/>
      <c r="C11" s="18" t="s">
        <v>21</v>
      </c>
      <c r="D11" s="11"/>
      <c r="E11" s="19"/>
      <c r="G11" s="42" t="s">
        <v>22</v>
      </c>
      <c r="H11" s="13" t="s">
        <v>18</v>
      </c>
      <c r="I11" s="14" t="s">
        <v>23</v>
      </c>
      <c r="J11" s="13" t="s">
        <v>24</v>
      </c>
      <c r="K11" s="14"/>
    </row>
    <row r="12" spans="1:22" s="13" customFormat="1" ht="18.600000000000001">
      <c r="A12" s="79"/>
      <c r="B12" s="6"/>
      <c r="C12" s="40" t="s">
        <v>25</v>
      </c>
      <c r="D12" s="17"/>
      <c r="E12" s="39" t="s">
        <v>26</v>
      </c>
      <c r="F12" s="2"/>
      <c r="G12" s="42" t="s">
        <v>27</v>
      </c>
      <c r="I12" s="14" t="s">
        <v>28</v>
      </c>
      <c r="K12" s="14"/>
    </row>
    <row r="13" spans="1:22" s="13" customFormat="1" ht="18" customHeight="1">
      <c r="A13" s="79"/>
      <c r="B13" s="17"/>
      <c r="C13" s="40" t="s">
        <v>29</v>
      </c>
      <c r="D13" s="17"/>
      <c r="E13" s="39" t="s">
        <v>30</v>
      </c>
      <c r="F13" s="2"/>
      <c r="G13" s="42" t="s">
        <v>31</v>
      </c>
      <c r="I13" s="14"/>
      <c r="K13" s="14"/>
    </row>
    <row r="14" spans="1:22" ht="6" customHeight="1">
      <c r="B14" s="6"/>
      <c r="C14" s="20"/>
      <c r="D14" s="17"/>
      <c r="E14" s="21"/>
      <c r="F14" s="13"/>
      <c r="G14" s="22"/>
      <c r="H14" s="13"/>
      <c r="I14" s="14"/>
      <c r="J14" s="13"/>
      <c r="K14" s="13"/>
    </row>
    <row r="15" spans="1:22" s="13" customFormat="1" ht="14.25" customHeight="1">
      <c r="A15" s="79"/>
      <c r="B15" s="17"/>
      <c r="C15" s="105" t="s">
        <v>173</v>
      </c>
      <c r="D15" s="17"/>
      <c r="E15" s="39"/>
      <c r="F15" s="2"/>
      <c r="G15" s="42" t="s">
        <v>220</v>
      </c>
      <c r="H15" s="13" t="s">
        <v>18</v>
      </c>
      <c r="I15" s="14"/>
      <c r="J15" s="13" t="s">
        <v>175</v>
      </c>
      <c r="K15" s="14"/>
    </row>
    <row r="16" spans="1:22" s="13" customFormat="1" ht="14.25" customHeight="1">
      <c r="A16" s="79"/>
      <c r="B16" s="17"/>
      <c r="C16" s="105" t="s">
        <v>176</v>
      </c>
      <c r="D16" s="17"/>
      <c r="E16" s="39"/>
      <c r="F16" s="2"/>
      <c r="G16" s="42" t="s">
        <v>221</v>
      </c>
      <c r="H16" s="13" t="s">
        <v>18</v>
      </c>
      <c r="I16" s="14"/>
      <c r="J16" s="13" t="s">
        <v>175</v>
      </c>
      <c r="K16" s="14"/>
    </row>
    <row r="17" spans="1:13" s="13" customFormat="1" ht="18" customHeight="1">
      <c r="A17" s="79"/>
      <c r="B17" s="6"/>
      <c r="C17" s="10" t="s">
        <v>32</v>
      </c>
      <c r="D17" s="17"/>
      <c r="E17" s="49" t="s">
        <v>222</v>
      </c>
      <c r="G17" s="42" t="s">
        <v>33</v>
      </c>
      <c r="H17" s="13" t="s">
        <v>18</v>
      </c>
      <c r="I17" s="14" t="s">
        <v>23</v>
      </c>
      <c r="J17" s="13" t="s">
        <v>34</v>
      </c>
      <c r="K17" s="14"/>
    </row>
    <row r="18" spans="1:13" s="13" customFormat="1" ht="18" customHeight="1">
      <c r="A18" s="79"/>
      <c r="B18" s="6"/>
      <c r="C18" s="10" t="s">
        <v>35</v>
      </c>
      <c r="D18" s="17"/>
      <c r="E18" s="49"/>
      <c r="G18" s="42" t="s">
        <v>36</v>
      </c>
      <c r="H18" s="13" t="s">
        <v>18</v>
      </c>
      <c r="I18" s="14" t="s">
        <v>23</v>
      </c>
      <c r="K18" s="14"/>
    </row>
    <row r="19" spans="1:13" s="13" customFormat="1" ht="18" customHeight="1">
      <c r="A19" s="79"/>
      <c r="B19" s="6"/>
      <c r="C19" s="38" t="s">
        <v>37</v>
      </c>
      <c r="D19" s="17"/>
      <c r="E19" s="15"/>
      <c r="G19" s="42" t="s">
        <v>38</v>
      </c>
      <c r="I19" s="14"/>
      <c r="K19" s="14"/>
    </row>
    <row r="20" spans="1:13" s="13" customFormat="1" ht="18" customHeight="1">
      <c r="A20" s="79"/>
      <c r="B20" s="6"/>
      <c r="C20" s="105" t="s">
        <v>39</v>
      </c>
      <c r="D20" s="17"/>
      <c r="E20" s="136" t="str">
        <f>LEFT(E17,10)</f>
        <v>Osaka Hold</v>
      </c>
      <c r="G20" s="42" t="s">
        <v>40</v>
      </c>
      <c r="H20" s="104" t="s">
        <v>41</v>
      </c>
      <c r="I20" s="14" t="s">
        <v>19</v>
      </c>
      <c r="J20" s="13" t="s">
        <v>231</v>
      </c>
      <c r="K20" s="14"/>
      <c r="M20" s="23"/>
    </row>
    <row r="21" spans="1:13" s="13" customFormat="1" ht="18" customHeight="1">
      <c r="A21" s="79"/>
      <c r="B21" s="6"/>
      <c r="C21" s="10" t="s">
        <v>42</v>
      </c>
      <c r="D21" s="17"/>
      <c r="E21" s="15"/>
      <c r="G21" s="42" t="s">
        <v>43</v>
      </c>
      <c r="H21" s="13" t="s">
        <v>18</v>
      </c>
      <c r="I21" s="14" t="s">
        <v>44</v>
      </c>
      <c r="J21" s="13" t="s">
        <v>45</v>
      </c>
      <c r="K21" s="14"/>
    </row>
    <row r="22" spans="1:13" s="13" customFormat="1" ht="18" customHeight="1">
      <c r="A22" s="79"/>
      <c r="B22" s="6"/>
      <c r="C22" s="10" t="s">
        <v>46</v>
      </c>
      <c r="D22" s="17"/>
      <c r="E22" s="15"/>
      <c r="G22" s="42" t="s">
        <v>47</v>
      </c>
      <c r="H22" s="13" t="s">
        <v>18</v>
      </c>
      <c r="I22" s="14" t="s">
        <v>19</v>
      </c>
      <c r="J22" s="13" t="s">
        <v>48</v>
      </c>
      <c r="K22" s="14"/>
    </row>
    <row r="23" spans="1:13" s="13" customFormat="1" ht="18" customHeight="1">
      <c r="A23" s="79"/>
      <c r="B23" s="6"/>
      <c r="C23" s="10" t="s">
        <v>49</v>
      </c>
      <c r="D23" s="17"/>
      <c r="E23" s="12"/>
      <c r="G23" s="43" t="s">
        <v>50</v>
      </c>
      <c r="J23" s="24"/>
      <c r="K23" s="23"/>
    </row>
    <row r="24" spans="1:13" s="13" customFormat="1" ht="18" customHeight="1">
      <c r="A24" s="79"/>
      <c r="B24" s="6"/>
      <c r="C24" s="10" t="s">
        <v>51</v>
      </c>
      <c r="D24" s="3"/>
      <c r="E24" s="132"/>
      <c r="G24" s="42" t="s">
        <v>52</v>
      </c>
      <c r="H24" s="13" t="s">
        <v>18</v>
      </c>
      <c r="I24" s="14" t="s">
        <v>23</v>
      </c>
      <c r="J24" s="13" t="s">
        <v>53</v>
      </c>
      <c r="K24" s="14"/>
    </row>
    <row r="25" spans="1:13" s="46" customFormat="1" ht="18" customHeight="1">
      <c r="A25" s="80"/>
      <c r="B25" s="44"/>
      <c r="C25" s="10" t="s">
        <v>54</v>
      </c>
      <c r="D25" s="45"/>
      <c r="E25" s="54"/>
      <c r="G25" s="42" t="s">
        <v>55</v>
      </c>
      <c r="H25" s="13" t="s">
        <v>18</v>
      </c>
      <c r="I25" s="14" t="s">
        <v>23</v>
      </c>
      <c r="K25" s="47"/>
    </row>
    <row r="26" spans="1:13" s="13" customFormat="1" ht="18" customHeight="1">
      <c r="A26" s="79"/>
      <c r="B26" s="6"/>
      <c r="C26" s="10" t="s">
        <v>56</v>
      </c>
      <c r="D26" s="17"/>
      <c r="E26" s="12" t="s">
        <v>187</v>
      </c>
      <c r="G26" s="42" t="s">
        <v>57</v>
      </c>
      <c r="I26" s="14"/>
      <c r="K26" s="14"/>
    </row>
    <row r="27" spans="1:13" s="13" customFormat="1" ht="18" customHeight="1">
      <c r="A27" s="79"/>
      <c r="B27" s="6"/>
      <c r="C27" s="10" t="s">
        <v>58</v>
      </c>
      <c r="D27" s="11"/>
      <c r="E27" s="25"/>
      <c r="G27" s="42" t="s">
        <v>59</v>
      </c>
      <c r="I27" s="14" t="s">
        <v>60</v>
      </c>
      <c r="J27" s="13" t="s">
        <v>61</v>
      </c>
      <c r="K27" s="14"/>
    </row>
    <row r="28" spans="1:13" s="46" customFormat="1" ht="18" customHeight="1">
      <c r="A28" s="80"/>
      <c r="B28" s="44"/>
      <c r="C28" s="10" t="s">
        <v>62</v>
      </c>
      <c r="D28" s="11"/>
      <c r="E28" s="48"/>
      <c r="F28" s="13"/>
      <c r="G28" s="42" t="s">
        <v>63</v>
      </c>
      <c r="I28" s="14" t="s">
        <v>64</v>
      </c>
      <c r="J28" s="13" t="s">
        <v>65</v>
      </c>
      <c r="K28" s="47"/>
    </row>
    <row r="29" spans="1:13" s="46" customFormat="1" ht="18" customHeight="1">
      <c r="A29" s="80"/>
      <c r="B29" s="44"/>
      <c r="C29" s="38" t="s">
        <v>66</v>
      </c>
      <c r="D29" s="45"/>
      <c r="E29" s="15"/>
      <c r="G29" s="42" t="s">
        <v>67</v>
      </c>
      <c r="I29" s="14"/>
      <c r="J29" s="13"/>
      <c r="K29" s="47"/>
    </row>
    <row r="30" spans="1:13" s="13" customFormat="1" ht="18" customHeight="1">
      <c r="A30" s="79"/>
      <c r="B30" s="6"/>
      <c r="C30" s="10" t="s">
        <v>68</v>
      </c>
      <c r="D30" s="3"/>
      <c r="E30" s="15"/>
      <c r="G30" s="42" t="s">
        <v>69</v>
      </c>
      <c r="H30" s="13" t="s">
        <v>18</v>
      </c>
      <c r="I30" s="14" t="s">
        <v>70</v>
      </c>
      <c r="J30" s="13" t="s">
        <v>71</v>
      </c>
      <c r="K30" s="14"/>
    </row>
    <row r="31" spans="1:13" s="13" customFormat="1" ht="18" customHeight="1">
      <c r="A31" s="79"/>
      <c r="B31" s="6"/>
      <c r="C31" s="105" t="s">
        <v>72</v>
      </c>
      <c r="D31" s="3"/>
      <c r="E31" s="137" t="str">
        <f>IF(E22&lt;&gt;"",_xlfn.FILTERXML(_xlfn.WEBSERVICE("http://zip.cgis.biz/xml/zip.php?zn="&amp;SUBSTITUTE(E22,"-","")),"/ZIP_result/ADDRESS_value/value[@city]/@city"),"")</f>
        <v/>
      </c>
      <c r="G31" s="42" t="s">
        <v>73</v>
      </c>
      <c r="H31" s="104" t="s">
        <v>41</v>
      </c>
      <c r="I31" s="14" t="s">
        <v>60</v>
      </c>
      <c r="K31" s="14"/>
    </row>
    <row r="32" spans="1:13" s="13" customFormat="1" ht="18" customHeight="1">
      <c r="A32" s="79"/>
      <c r="B32" s="6"/>
      <c r="C32" s="10" t="s">
        <v>74</v>
      </c>
      <c r="D32" s="3"/>
      <c r="E32" s="15"/>
      <c r="G32" s="42" t="s">
        <v>75</v>
      </c>
      <c r="I32" s="14" t="s">
        <v>60</v>
      </c>
      <c r="J32" s="13" t="s">
        <v>76</v>
      </c>
      <c r="K32" s="14"/>
    </row>
    <row r="33" spans="1:15" s="13" customFormat="1" ht="18" customHeight="1">
      <c r="A33" s="79"/>
      <c r="B33" s="6"/>
      <c r="C33" s="10" t="s">
        <v>77</v>
      </c>
      <c r="D33" s="17"/>
      <c r="E33" s="15"/>
      <c r="G33" s="42" t="s">
        <v>78</v>
      </c>
      <c r="H33" s="13" t="s">
        <v>18</v>
      </c>
      <c r="I33" s="14" t="s">
        <v>60</v>
      </c>
      <c r="J33" s="13" t="s">
        <v>193</v>
      </c>
      <c r="K33" s="14"/>
    </row>
    <row r="34" spans="1:15" s="13" customFormat="1" ht="18" customHeight="1">
      <c r="A34" s="79"/>
      <c r="B34" s="6"/>
      <c r="C34" s="10" t="s">
        <v>80</v>
      </c>
      <c r="D34" s="17"/>
      <c r="E34" s="15"/>
      <c r="G34" s="42" t="s">
        <v>81</v>
      </c>
      <c r="H34" s="13" t="s">
        <v>18</v>
      </c>
      <c r="I34" s="14" t="s">
        <v>60</v>
      </c>
      <c r="J34" s="13" t="s">
        <v>193</v>
      </c>
      <c r="K34" s="14"/>
    </row>
    <row r="35" spans="1:15" s="13" customFormat="1" ht="18" customHeight="1">
      <c r="A35" s="79"/>
      <c r="B35" s="6"/>
      <c r="C35" s="10" t="s">
        <v>82</v>
      </c>
      <c r="D35" s="17"/>
      <c r="E35" s="15"/>
      <c r="G35" s="42" t="s">
        <v>83</v>
      </c>
      <c r="H35" s="13" t="s">
        <v>18</v>
      </c>
      <c r="I35" s="14"/>
      <c r="K35" s="14"/>
    </row>
    <row r="36" spans="1:15" s="13" customFormat="1" ht="18.600000000000001">
      <c r="A36" s="79"/>
      <c r="B36" s="6"/>
      <c r="C36" s="38" t="s">
        <v>84</v>
      </c>
      <c r="D36" s="17"/>
      <c r="E36" s="15"/>
      <c r="G36" s="42" t="s">
        <v>85</v>
      </c>
      <c r="I36" s="14"/>
      <c r="J36" s="13" t="s">
        <v>86</v>
      </c>
      <c r="K36" s="14"/>
    </row>
    <row r="37" spans="1:15" s="13" customFormat="1" ht="18.600000000000001">
      <c r="A37" s="79"/>
      <c r="B37" s="6"/>
      <c r="C37" s="10" t="s">
        <v>87</v>
      </c>
      <c r="D37" s="27"/>
      <c r="E37" s="15" t="s">
        <v>195</v>
      </c>
      <c r="G37" s="42" t="s">
        <v>88</v>
      </c>
      <c r="H37" s="13" t="s">
        <v>18</v>
      </c>
      <c r="I37" s="14" t="s">
        <v>89</v>
      </c>
      <c r="K37" s="14"/>
    </row>
    <row r="38" spans="1:15" s="13" customFormat="1" ht="18" customHeight="1">
      <c r="A38" s="79"/>
      <c r="B38" s="6"/>
      <c r="C38" s="10" t="s">
        <v>90</v>
      </c>
      <c r="D38" s="27"/>
      <c r="E38" s="49" t="s">
        <v>232</v>
      </c>
      <c r="G38" s="42" t="s">
        <v>91</v>
      </c>
      <c r="H38" s="13" t="s">
        <v>18</v>
      </c>
      <c r="I38" s="14" t="s">
        <v>92</v>
      </c>
      <c r="J38" s="71" t="s">
        <v>93</v>
      </c>
      <c r="K38" s="14"/>
    </row>
    <row r="39" spans="1:15" s="13" customFormat="1" ht="18" customHeight="1">
      <c r="A39" s="79"/>
      <c r="B39" s="6"/>
      <c r="C39" s="105" t="s">
        <v>94</v>
      </c>
      <c r="D39" s="28"/>
      <c r="E39" s="135" t="e">
        <f>IF(E38&lt;&gt;"",MID(SUBSTITUTE(SUBSTITUTE(SUBSTITUTE(_xlfn.WEBSERVICE("https://bank.teraren.com/banks/"&amp;LEFT(E38,4)&amp;".json"),"""",""),"{",""),"}",""),FIND("name",SUBSTITUTE(SUBSTITUTE(SUBSTITUTE(_xlfn.WEBSERVICE("https://bank.teraren.com/banks/"&amp;LEFT(E38,4)&amp;".json"),"""",""),"{",""),"}",""))+5,FIND(",roma",SUBSTITUTE(SUBSTITUTE(SUBSTITUTE(_xlfn.WEBSERVICE("https://bank.teraren.com/banks/"&amp;LEFT(E38,4)&amp;".json"),"""",""),"{",""),"}",""))-(FIND("name",SUBSTITUTE(SUBSTITUTE(SUBSTITUTE(_xlfn.WEBSERVICE("https://bank.teraren.com/banks/"&amp;LEFT(E38,4)&amp;".json"),"""",""),"{",""),"}",""))+5)),"")</f>
        <v>#VALUE!</v>
      </c>
      <c r="G39" s="42" t="s">
        <v>95</v>
      </c>
      <c r="H39" s="104" t="s">
        <v>41</v>
      </c>
      <c r="I39" s="14" t="s">
        <v>28</v>
      </c>
      <c r="J39" s="13" t="s">
        <v>233</v>
      </c>
      <c r="K39" s="14"/>
    </row>
    <row r="40" spans="1:15" s="13" customFormat="1" ht="18" customHeight="1">
      <c r="A40" s="79"/>
      <c r="B40" s="6"/>
      <c r="C40" s="105" t="s">
        <v>97</v>
      </c>
      <c r="D40" s="28"/>
      <c r="E40" s="135" t="e">
        <f>IF(E38&lt;&gt;"",MID(SUBSTITUTE(SUBSTITUTE(SUBSTITUTE(_xlfn.WEBSERVICE("https://bank.teraren.com/banks/"&amp;LEFT(E38,4)&amp;"/branches/"&amp;RIGHT(E38,3)&amp;".json"),"""",""),"{",""),"}",""),FIND("name",SUBSTITUTE(SUBSTITUTE(SUBSTITUTE(_xlfn.WEBSERVICE("https://bank.teraren.com/banks/"&amp;LEFT(E38,4)&amp;"/branches/"&amp;RIGHT(E38,3)&amp;".json"),"""",""),"{",""),"}",""))+5,FIND(",roma",SUBSTITUTE(SUBSTITUTE(SUBSTITUTE(_xlfn.WEBSERVICE("https://bank.teraren.com/banks/"&amp;LEFT(E38,4)&amp;"/branches/"&amp;RIGHT(E38,3)&amp;".json"),"""",""),"{",""),"}",""))-(FIND("name",SUBSTITUTE(SUBSTITUTE(SUBSTITUTE(_xlfn.WEBSERVICE("https://bank.teraren.com/banks/"&amp;LEFT(E38,4)&amp;"/branches/"&amp;RIGHT(E38,3)&amp;".json"),"""",""),"{",""),"}",""))+5)),"")</f>
        <v>#VALUE!</v>
      </c>
      <c r="G40" s="42" t="s">
        <v>98</v>
      </c>
      <c r="H40" s="104" t="s">
        <v>41</v>
      </c>
      <c r="I40" s="14"/>
      <c r="J40" s="13" t="s">
        <v>233</v>
      </c>
      <c r="K40" s="14"/>
    </row>
    <row r="41" spans="1:15" s="13" customFormat="1" ht="18" customHeight="1">
      <c r="A41" s="79"/>
      <c r="B41" s="6"/>
      <c r="C41" s="10" t="s">
        <v>99</v>
      </c>
      <c r="D41" s="28"/>
      <c r="E41" s="15"/>
      <c r="G41" s="42" t="s">
        <v>100</v>
      </c>
      <c r="H41" s="13" t="s">
        <v>101</v>
      </c>
      <c r="I41" s="14"/>
      <c r="K41" s="14"/>
    </row>
    <row r="42" spans="1:15" s="13" customFormat="1" ht="18" customHeight="1">
      <c r="A42" s="79"/>
      <c r="B42" s="6"/>
      <c r="C42" s="10" t="s">
        <v>102</v>
      </c>
      <c r="D42" s="28"/>
      <c r="E42" s="15"/>
      <c r="G42" s="42" t="s">
        <v>103</v>
      </c>
      <c r="H42" s="13" t="s">
        <v>101</v>
      </c>
      <c r="I42" s="14"/>
      <c r="K42" s="14"/>
    </row>
    <row r="43" spans="1:15" s="13" customFormat="1" ht="18" customHeight="1">
      <c r="A43" s="79"/>
      <c r="B43" s="6"/>
      <c r="C43" s="10" t="s">
        <v>104</v>
      </c>
      <c r="D43" s="27"/>
      <c r="E43" s="52" t="s">
        <v>234</v>
      </c>
      <c r="G43" s="42" t="s">
        <v>105</v>
      </c>
      <c r="H43" s="13" t="s">
        <v>18</v>
      </c>
      <c r="I43" s="14" t="s">
        <v>106</v>
      </c>
      <c r="K43" s="14"/>
    </row>
    <row r="44" spans="1:15" s="13" customFormat="1" ht="18" customHeight="1">
      <c r="A44" s="79"/>
      <c r="B44" s="6"/>
      <c r="C44" s="10" t="s">
        <v>107</v>
      </c>
      <c r="D44" s="27"/>
      <c r="E44" s="100" t="s">
        <v>235</v>
      </c>
      <c r="G44" s="42" t="s">
        <v>108</v>
      </c>
      <c r="H44" s="13" t="s">
        <v>18</v>
      </c>
      <c r="I44" s="14" t="s">
        <v>109</v>
      </c>
      <c r="J44" s="130" t="s">
        <v>110</v>
      </c>
      <c r="K44" s="14"/>
    </row>
    <row r="45" spans="1:15" s="13" customFormat="1" ht="18" customHeight="1">
      <c r="A45" s="79"/>
      <c r="B45" s="6"/>
      <c r="C45" s="10" t="s">
        <v>111</v>
      </c>
      <c r="D45" s="27"/>
      <c r="E45" s="12" t="s">
        <v>200</v>
      </c>
      <c r="F45" s="2"/>
      <c r="G45" s="42" t="s">
        <v>112</v>
      </c>
      <c r="H45" s="13" t="s">
        <v>18</v>
      </c>
      <c r="I45" s="14" t="s">
        <v>89</v>
      </c>
      <c r="K45" s="14"/>
    </row>
    <row r="46" spans="1:15" ht="22.5" customHeight="1">
      <c r="B46" s="37" t="s">
        <v>113</v>
      </c>
      <c r="F46" s="13"/>
      <c r="O46" s="72" t="s">
        <v>201</v>
      </c>
    </row>
    <row r="47" spans="1:15" s="13" customFormat="1" ht="18" customHeight="1">
      <c r="A47" s="78"/>
      <c r="B47" s="6"/>
      <c r="C47" s="40" t="s">
        <v>114</v>
      </c>
      <c r="D47" s="17"/>
      <c r="E47" s="39" t="s">
        <v>115</v>
      </c>
      <c r="F47" s="2"/>
      <c r="G47" s="42" t="s">
        <v>116</v>
      </c>
      <c r="H47" s="13" t="s">
        <v>117</v>
      </c>
      <c r="I47" s="14"/>
      <c r="K47" s="14"/>
      <c r="O47" s="72" t="s">
        <v>202</v>
      </c>
    </row>
    <row r="48" spans="1:15" s="13" customFormat="1" ht="18" customHeight="1">
      <c r="A48" s="79"/>
      <c r="B48" s="6"/>
      <c r="C48" s="10" t="s">
        <v>118</v>
      </c>
      <c r="D48" s="17"/>
      <c r="E48" s="96" t="s">
        <v>214</v>
      </c>
      <c r="G48" s="42" t="s">
        <v>119</v>
      </c>
      <c r="H48" s="13" t="s">
        <v>18</v>
      </c>
      <c r="I48" s="14"/>
      <c r="K48" s="14"/>
      <c r="O48" s="72" t="s">
        <v>204</v>
      </c>
    </row>
    <row r="49" spans="1:21" s="13" customFormat="1" ht="18" customHeight="1">
      <c r="A49" s="79"/>
      <c r="B49" s="6"/>
      <c r="C49" s="10" t="s">
        <v>120</v>
      </c>
      <c r="D49" s="17"/>
      <c r="E49" s="15"/>
      <c r="G49" s="42" t="s">
        <v>121</v>
      </c>
      <c r="I49" s="14"/>
      <c r="K49" s="14"/>
      <c r="O49" s="72" t="s">
        <v>205</v>
      </c>
    </row>
    <row r="50" spans="1:21" s="13" customFormat="1" ht="18" customHeight="1">
      <c r="A50" s="79"/>
      <c r="B50" s="6"/>
      <c r="C50" s="10" t="s">
        <v>122</v>
      </c>
      <c r="D50" s="17"/>
      <c r="E50" s="29"/>
      <c r="F50" s="2"/>
      <c r="G50" s="42" t="s">
        <v>123</v>
      </c>
      <c r="H50" s="13" t="s">
        <v>18</v>
      </c>
      <c r="I50" s="14"/>
      <c r="K50" s="14"/>
      <c r="O50" s="72" t="s">
        <v>207</v>
      </c>
    </row>
    <row r="51" spans="1:21" s="13" customFormat="1" ht="18" customHeight="1">
      <c r="A51" s="79"/>
      <c r="B51" s="6"/>
      <c r="C51" s="10" t="s">
        <v>208</v>
      </c>
      <c r="D51" s="17"/>
      <c r="E51" s="29"/>
      <c r="F51" s="2"/>
      <c r="G51" s="42" t="s">
        <v>209</v>
      </c>
      <c r="I51" s="14"/>
      <c r="J51" s="104" t="s">
        <v>210</v>
      </c>
      <c r="K51" s="14"/>
      <c r="O51" s="72"/>
    </row>
    <row r="52" spans="1:21" s="13" customFormat="1" ht="18" customHeight="1">
      <c r="A52" s="79"/>
      <c r="B52" s="6"/>
      <c r="C52" s="10" t="s">
        <v>211</v>
      </c>
      <c r="D52" s="17"/>
      <c r="E52" s="29"/>
      <c r="F52" s="2"/>
      <c r="G52" s="42" t="s">
        <v>212</v>
      </c>
      <c r="I52" s="14"/>
      <c r="J52" s="13" t="s">
        <v>213</v>
      </c>
      <c r="K52" s="14"/>
      <c r="O52" s="72"/>
    </row>
    <row r="53" spans="1:21" s="13" customFormat="1" ht="18" customHeight="1">
      <c r="A53" s="79"/>
      <c r="B53" s="17"/>
      <c r="C53" s="10" t="s">
        <v>129</v>
      </c>
      <c r="D53" s="27"/>
      <c r="E53" s="15" t="s">
        <v>141</v>
      </c>
      <c r="F53" s="2"/>
      <c r="G53" s="42" t="s">
        <v>130</v>
      </c>
      <c r="H53" s="13" t="s">
        <v>18</v>
      </c>
      <c r="I53" s="14" t="s">
        <v>44</v>
      </c>
      <c r="J53" s="13" t="s">
        <v>131</v>
      </c>
      <c r="K53" s="14"/>
      <c r="O53" s="72" t="s">
        <v>214</v>
      </c>
    </row>
    <row r="54" spans="1:21" s="13" customFormat="1" ht="18" customHeight="1">
      <c r="A54" s="79"/>
      <c r="B54" s="17"/>
      <c r="C54" s="10" t="s">
        <v>133</v>
      </c>
      <c r="D54" s="27"/>
      <c r="E54" s="15" t="s">
        <v>141</v>
      </c>
      <c r="F54" s="2"/>
      <c r="G54" s="42" t="s">
        <v>134</v>
      </c>
      <c r="H54" s="13" t="s">
        <v>18</v>
      </c>
      <c r="I54" s="14" t="s">
        <v>89</v>
      </c>
      <c r="J54" s="13" t="s">
        <v>135</v>
      </c>
      <c r="K54" s="14"/>
      <c r="L54" s="23"/>
      <c r="M54" s="23"/>
      <c r="N54" s="23"/>
      <c r="O54" s="72" t="s">
        <v>215</v>
      </c>
      <c r="P54" s="23"/>
      <c r="Q54" s="23"/>
      <c r="R54" s="23"/>
      <c r="S54" s="23"/>
      <c r="T54" s="23"/>
      <c r="U54" s="23"/>
    </row>
    <row r="55" spans="1:21" s="13" customFormat="1" ht="18" customHeight="1">
      <c r="A55" s="79"/>
      <c r="B55" s="17"/>
      <c r="C55" s="10" t="s">
        <v>137</v>
      </c>
      <c r="D55" s="27"/>
      <c r="E55" s="15"/>
      <c r="F55" s="2"/>
      <c r="G55" s="42" t="s">
        <v>138</v>
      </c>
      <c r="H55" s="13" t="s">
        <v>18</v>
      </c>
      <c r="I55" s="14" t="s">
        <v>89</v>
      </c>
      <c r="J55" s="13" t="s">
        <v>135</v>
      </c>
      <c r="K55" s="14"/>
      <c r="O55" s="72" t="s">
        <v>203</v>
      </c>
    </row>
    <row r="56" spans="1:21" ht="18" customHeight="1">
      <c r="C56" s="26" t="s">
        <v>140</v>
      </c>
      <c r="D56" s="27"/>
      <c r="E56" s="15" t="s">
        <v>141</v>
      </c>
      <c r="G56" s="42" t="s">
        <v>142</v>
      </c>
      <c r="H56" s="13" t="s">
        <v>18</v>
      </c>
      <c r="I56" s="14" t="s">
        <v>143</v>
      </c>
      <c r="J56" s="13" t="s">
        <v>135</v>
      </c>
      <c r="K56" s="14"/>
      <c r="O56" s="72" t="s">
        <v>216</v>
      </c>
    </row>
    <row r="57" spans="1:21" ht="18" customHeight="1">
      <c r="C57" s="26" t="s">
        <v>145</v>
      </c>
      <c r="D57" s="27"/>
      <c r="E57" s="15"/>
      <c r="G57" s="42" t="s">
        <v>146</v>
      </c>
      <c r="H57" s="13" t="s">
        <v>18</v>
      </c>
      <c r="I57" s="14" t="s">
        <v>147</v>
      </c>
      <c r="J57" s="13" t="s">
        <v>217</v>
      </c>
      <c r="K57" s="14"/>
    </row>
    <row r="58" spans="1:21" ht="11.25" customHeight="1">
      <c r="D58" s="30"/>
      <c r="E58" s="31"/>
      <c r="F58" s="30"/>
    </row>
    <row r="59" spans="1:21">
      <c r="E59" s="53"/>
      <c r="F59" s="9"/>
    </row>
    <row r="60" spans="1:21">
      <c r="E60" s="56"/>
      <c r="F60" s="9"/>
    </row>
    <row r="61" spans="1:21">
      <c r="E61" s="56"/>
      <c r="F61" s="9"/>
    </row>
    <row r="62" spans="1:21">
      <c r="E62" s="56"/>
      <c r="F62" s="9"/>
    </row>
    <row r="63" spans="1:21">
      <c r="E63" s="56"/>
      <c r="F63" s="9"/>
    </row>
    <row r="64" spans="1:21">
      <c r="E64" s="53"/>
      <c r="F64" s="9"/>
    </row>
    <row r="65" spans="5:6">
      <c r="E65" s="53"/>
      <c r="F65" s="9"/>
    </row>
    <row r="67" spans="5:6">
      <c r="E67" s="32"/>
    </row>
  </sheetData>
  <phoneticPr fontId="9"/>
  <conditionalFormatting sqref="E4">
    <cfRule type="cellIs" dxfId="4" priority="4" operator="equal">
      <formula>"Extend（拡張）"</formula>
    </cfRule>
    <cfRule type="cellIs" dxfId="3" priority="5" operator="equal">
      <formula>"New (新規登録）"</formula>
    </cfRule>
    <cfRule type="cellIs" dxfId="2" priority="6" operator="equal">
      <formula>"Change (変更）"</formula>
    </cfRule>
  </conditionalFormatting>
  <conditionalFormatting sqref="E49">
    <cfRule type="expression" dxfId="1" priority="3">
      <formula>AND(COUNTIF($E$48,"*YC55*")=1,LEN($E$49)&lt;3)</formula>
    </cfRule>
  </conditionalFormatting>
  <conditionalFormatting sqref="C49">
    <cfRule type="expression" dxfId="0" priority="1" stopIfTrue="1">
      <formula>AND(COUNTIF($E$48,"*YC55*")=1,LEN($E$49)&lt;3)</formula>
    </cfRule>
  </conditionalFormatting>
  <dataValidations count="42">
    <dataValidation type="list" allowBlank="1" showInputMessage="1" showErrorMessage="1" promptTitle="エビデンスに沿ってプルダウンより選択してください" prompt="Payment Term一覧より選択して入力してください" sqref="E48" xr:uid="{7372DB40-270B-4FD5-9B31-B832BE2CD078}">
      <formula1>$O$48:$O$56</formula1>
    </dataValidation>
    <dataValidation type="whole" operator="equal" showInputMessage="1" showErrorMessage="1" prompt="固定値です" sqref="E47" xr:uid="{5EBFDA3F-E3CD-4B8E-ADF1-79C5559C067F}">
      <formula1>2560000</formula1>
    </dataValidation>
    <dataValidation allowBlank="1" showInputMessage="1" showErrorMessage="1" promptTitle="YC55を使用する理由" prompt="標準設定ではないYC55を使用する際は必ず記載して下さい" sqref="E49" xr:uid="{715910BD-A1DC-4C99-8CF6-BE82E5DD6713}"/>
    <dataValidation type="custom" imeMode="halfAlpha" showDropDown="1" showInputMessage="1" showErrorMessage="1" errorTitle="データエラー" error="全角文字が入力されているか、文字数がが超えている可能性があります" prompt="英数半角35文字まで（空白等含）" sqref="E17 E11" xr:uid="{00000000-0002-0000-0300-000003000000}">
      <formula1>(LEN(E11)=LENB(E11))*(LEN(E11)&lt;=35)</formula1>
    </dataValidation>
    <dataValidation allowBlank="1" showInputMessage="1" showErrorMessage="1" prompt="源泉コード登録が必要な場合、登録して下さい。個人Vendorは登録必須。" sqref="E55" xr:uid="{7BC2BAB0-730E-406D-B722-6CBBB26EE898}"/>
    <dataValidation allowBlank="1" showErrorMessage="1" sqref="E57" xr:uid="{41B5DCDE-7A84-452F-A7D4-803669BFA00E}"/>
    <dataValidation type="custom" imeMode="halfAlpha" showInputMessage="1" showErrorMessage="1" error="全角文字やハイフンが入力されているか、文字数が超えている可能性があります" promptTitle="ハイフンなしで入力してください" prompt="(例)_x000a_0612341234" sqref="E33:E34" xr:uid="{00000000-0002-0000-0300-000006000000}">
      <formula1>(LEN(E33)=LENB(E33))*(LEN(E33)&lt;=30)*ISERROR(SEARCH("-",E33))</formula1>
    </dataValidation>
    <dataValidation type="custom" imeMode="halfAlpha" allowBlank="1" showInputMessage="1" showErrorMessage="1" error="全角文字が入力されているか、文字数がが超えている可能性があります" sqref="E43" xr:uid="{00000000-0002-0000-0300-000007000000}">
      <formula1>(LEN(E43)=LENB(E43))</formula1>
    </dataValidation>
    <dataValidation imeMode="halfAlpha" allowBlank="1" showInputMessage="1" showErrorMessage="1" promptTitle="入力不要" prompt="Name1(EN)の頭10文字が自動的に表示されます" sqref="E20" xr:uid="{00000000-0002-0000-0300-000008000000}"/>
    <dataValidation allowBlank="1" showInputMessage="1" showErrorMessage="1" prompt="部署名登録　または　Name1に入りきらなかった場合に使用してください" sqref="J4:J6" xr:uid="{00000000-0002-0000-0300-000009000000}"/>
    <dataValidation type="custom" imeMode="halfAlpha" showDropDown="1" showInputMessage="1" showErrorMessage="1" errorTitle="データエラー" error="全角文字が入力されているか、文字数がが超えている可能性があります" promptTitle="Country Code一覧より選択してください" prompt="例）_x000a_日本 : JP_x000a_ドイツ : DE" sqref="E21" xr:uid="{00000000-0002-0000-0300-00000B000000}">
      <formula1>(LEN(E21)=LENB(E21))*(LEN(E21)&lt;=3)</formula1>
    </dataValidation>
    <dataValidation type="list" allowBlank="1" showInputMessage="1" showErrorMessage="1" promptTitle="プルダウンより選択してください" prompt="■New：新規登録時に選択してください_x000a_■Change：既存Vendorの情報変更時に選択してください（抜けているDataの追加登録、銀行情報追加登録など含む）_x000a_■Extend：他社で登録されているVendorをBYLでも登録する場合に選択してください" sqref="E4" xr:uid="{00000000-0002-0000-0300-00000C000000}">
      <formula1>"New (新規登録）,Change (変更）,Extend（拡張）"</formula1>
    </dataValidation>
    <dataValidation imeMode="disabled" allowBlank="1" showInputMessage="1" showErrorMessage="1" sqref="E36" xr:uid="{00000000-0002-0000-0300-00000D000000}"/>
    <dataValidation type="custom" imeMode="halfKatakana" showInputMessage="1" showErrorMessage="1" error="全角文字が入力されているか、文字数がが超えている可能性があります" prompt="半角ｶﾀｶﾅ英数20文字まで｡法人格の登録不要｡" sqref="E30" xr:uid="{00000000-0002-0000-0300-00000F000000}">
      <formula1>(LEN(E30)=LENB(E30))*(LEN(E30)&lt;=20)</formula1>
    </dataValidation>
    <dataValidation type="textLength" imeMode="disabled" showDropDown="1" showInputMessage="1" showErrorMessage="1" promptTitle="添付資料より選んでください" prompt="例）_x000a_日本 : JP_x000a_ドイツ : DE" sqref="E37:E38" xr:uid="{00000000-0002-0000-0300-000010000000}">
      <formula1>0</formula1>
      <formula2>3</formula2>
    </dataValidation>
    <dataValidation type="custom" imeMode="halfAlpha" showInputMessage="1" showErrorMessage="1" errorTitle="データエラー" error="全角文字が入力されているか、文字数がが超えている可能性があります" promptTitle="市区郡の続き" prompt="半角英数35文字以内_x000a_※番地を前に入力してください_x000a_例）2-4-9 Umeda,_x000a_4F, 2-4-9 Umeda_x000a_etc.." sqref="E25" xr:uid="{00000000-0002-0000-0300-000011000000}">
      <formula1>(LEN(E25)=LENB(E25))*(LEN(E25)&lt;=35)</formula1>
    </dataValidation>
    <dataValidation type="list" allowBlank="1" showInputMessage="1" showErrorMessage="1" prompt="選んでください" sqref="E26" xr:uid="{00000000-0002-0000-0300-000012000000}">
      <formula1>"JA:日本語,EN:英語"</formula1>
    </dataValidation>
    <dataValidation type="custom" showInputMessage="1" showErrorMessage="1" error="全角文字が入力されているか、文字数が超えている可能性があります" promptTitle="銀行コード4桁＋支店コード3桁を入力" prompt="例：三井住友銀行　本店営業部_x000a_0009200_x000a__x000a_右のI列にあるリンク先のサイトから銀行コードを調べることができます。_x000a_http://zengin.ajtw.net/" sqref="E38" xr:uid="{00000000-0002-0000-0300-000013000000}">
      <formula1>(LEN(E38)=LENB(E38))*(LEN(E38)&lt;=7)</formula1>
    </dataValidation>
    <dataValidation type="custom" imeMode="halfAlpha" allowBlank="1" showInputMessage="1" showErrorMessage="1" errorTitle="データエラー" error="全角文字が入力されているか、文字数がが超えている可能性があります" promptTitle="ハイフン付きで登録して下さい" prompt="(例)_x000a_110-1234" sqref="E22" xr:uid="{00000000-0002-0000-0300-000014000000}">
      <formula1>(LEN(E22)=LENB(E22))*(LEN(E22)&lt;=10)</formula1>
    </dataValidation>
    <dataValidation type="custom" showInputMessage="1" showErrorMessage="1" error="文字数がが超えている可能性があります" promptTitle="所在地（市区郡の続き）" prompt="30文字以内（空白含）_x000a__x000a_例）_x000a_西宮原．．．_x000a_飯野．．" sqref="E32" xr:uid="{00000000-0002-0000-0300-000015000000}">
      <formula1>LEN(E32)&lt;=30</formula1>
    </dataValidation>
    <dataValidation type="custom" imeMode="halfAlpha" allowBlank="1" showDropDown="1" showInputMessage="1" showErrorMessage="1" errorTitle="データエラー" error="全角文字が入力されているか、文字数がが超えている可能性があります" prompt="英数半角35文字まで（空白等含）" sqref="E18:E19 E29" xr:uid="{00000000-0002-0000-0300-000016000000}">
      <formula1>(LEN(E18)=LENB(E18))*(LEN(E18)&lt;=35)</formula1>
    </dataValidation>
    <dataValidation type="custom" showInputMessage="1" showErrorMessage="1" errorTitle="データエラー" error="文字数がが超えている可能性があります" promptTitle="エビデンス通り、正確に入力してください" prompt="■法人格は省略せず正しく入力してください　例：○株式会社　×(株)_x000a_■Vendor名が全角30文字以上(空白含)の場合は、Name2も使用して記入してください。_x000a_" sqref="E27" xr:uid="{00000000-0002-0000-0300-000018000000}">
      <formula1>LEN(E27)&lt;=30</formula1>
    </dataValidation>
    <dataValidation allowBlank="1" promptTitle="選んでください" prompt="BYJP：グループ企業以外_x000a_JP10：グループ企業" sqref="E14" xr:uid="{00000000-0002-0000-0300-000019000000}"/>
    <dataValidation type="custom" imeMode="disabled" showInputMessage="1" showErrorMessage="1" error="全角文字が入力されているか、文字数がが超えている可能性があります" prompt="Change／Extendの場合、該当Vendor No. を入力してください。" sqref="E10" xr:uid="{00000000-0002-0000-0300-00001A000000}">
      <formula1>(LEN(E10)=LENB(E10))*(LEN(E10)&lt;=10)</formula1>
    </dataValidation>
    <dataValidation type="list" allowBlank="1" showDropDown="1" showInputMessage="1" showErrorMessage="1" prompt="固定値です" sqref="E13" xr:uid="{00000000-0002-0000-0300-00001B000000}">
      <formula1>"0094"</formula1>
    </dataValidation>
    <dataValidation type="list" imeMode="disabled" allowBlank="1" showDropDown="1" showInputMessage="1" showErrorMessage="1" prompt="固定値です" sqref="E12" xr:uid="{00000000-0002-0000-0300-00001C000000}">
      <formula1>"YKRD"</formula1>
    </dataValidation>
    <dataValidation type="list" allowBlank="1" showInputMessage="1" showErrorMessage="1" prompt="源泉コード登録が必要な場合、登録して下さい。個人Vendorは登録必須。Vendorによって源泉コードは選択してください。" sqref="E54" xr:uid="{215E690C-10D5-4FA6-928A-6E2F7921C3ED}">
      <formula1>"　,J1（日本）"</formula1>
    </dataValidation>
    <dataValidation type="list" allowBlank="1" showInputMessage="1" showErrorMessage="1" prompt="源泉コード登録が必要な場合、登録して下さい。個人Vendorは登録必須。" sqref="E53" xr:uid="{44F0681A-F77B-4A85-A749-DDFAF085BEEA}">
      <formula1>"　,JP（日本）"</formula1>
    </dataValidation>
    <dataValidation type="list" allowBlank="1" showInputMessage="1" showErrorMessage="1" promptTitle="プルダウンより選択" prompt="支払方法に応じて選択してください。" sqref="E50" xr:uid="{E851390D-C6ED-4ECC-9DE3-E7FCF9DA3803}">
      <formula1>"(A: EFT（銀行振込）, B: マニュアル支払(EDIコード), C: 振込依頼書（銀行・郵便局）, +E: 海外送金, I: BIC（Inter Company）"</formula1>
    </dataValidation>
    <dataValidation type="list" allowBlank="1" showInputMessage="1" showErrorMessage="1" prompt="源泉コード登録が必要な場合、登録して下さい。個人Vendorは登録必須。" sqref="E56" xr:uid="{F724C660-D318-4516-BD2E-D48FAFFBCBAF}">
      <formula1>"　,要チェック"</formula1>
    </dataValidation>
    <dataValidation type="list" allowBlank="1" showInputMessage="1" showErrorMessage="1" prompt="プルダウンより選択してください" sqref="E45" xr:uid="{00000000-0002-0000-0300-000021000000}">
      <formula1>"01(普通), 02(当座), 04（貯蓄）, 09（別段）"</formula1>
    </dataValidation>
    <dataValidation imeMode="halfAlpha" showInputMessage="1" showErrorMessage="1" error="半角英数" prompt="半角英数で入力" sqref="E35" xr:uid="{00000000-0002-0000-0300-000022000000}"/>
    <dataValidation type="custom" imeMode="disabled" allowBlank="1" showInputMessage="1" showErrorMessage="1" errorTitle="Charactor Error" error="Please input using half-width characters." sqref="E6" xr:uid="{00000000-0002-0000-0300-000023000000}">
      <formula1>LEN(E6)=LENB(E6)</formula1>
    </dataValidation>
    <dataValidation type="custom" imeMode="disabled" showInputMessage="1" showErrorMessage="1" error="全角文字が入力されているか、文字数がが超えている可能性があります" prompt="半角英数字で入力してください。" sqref="E15" xr:uid="{00000000-0002-0000-0300-000024000000}">
      <formula1>(LEN(E15)=LENB(E15))</formula1>
    </dataValidation>
    <dataValidation type="list" imeMode="disabled" allowBlank="1" showInputMessage="1" showErrorMessage="1" error="全角文字が入力されているか、文字数がが超えている可能性があります" sqref="E16" xr:uid="{00000000-0002-0000-0300-000025000000}">
      <formula1>"NOT IN SCOPE,APPROVED,IN DUE DILIGENCE,NOT APPROVED,EXPIRED"</formula1>
    </dataValidation>
    <dataValidation type="custom" imeMode="halfAlpha" allowBlank="1" showInputMessage="1" showErrorMessage="1" error="全角文字が入力されている可能性があります" sqref="E41:E42" xr:uid="{00000000-0002-0000-0300-000026000000}">
      <formula1>LENB(E41)=LEN(E41)</formula1>
    </dataValidation>
    <dataValidation type="list" allowBlank="1" showInputMessage="1" showErrorMessage="1" promptTitle="プルダウンより選択" prompt="登録するVendorが個人事業主であれば「はい」、個人事業主でなければ「いいえ」を選択してください。" sqref="E51:E52" xr:uid="{0CBE09B2-8728-4D81-A803-2F749E68EE63}">
      <formula1>"はい,いいえ"</formula1>
    </dataValidation>
    <dataValidation allowBlank="1" showInputMessage="1" showErrorMessage="1" prompt="入力不要_x000a_郵便番号より自動的に表示されます" sqref="E31" xr:uid="{56AF3F02-B3D1-4BEE-9269-6EDA7DA1D473}"/>
    <dataValidation allowBlank="1" showInputMessage="1" showErrorMessage="1" promptTitle="支払銀行口座の登録について" prompt="入力不要_x000a_bank numberより自動的に表示されます_x000a_請求書内に「三井住友銀行」がある場合は、その口座をの支払口座として登録してください。_x000a_又、「三井住友銀行」が無い場合、先方の優先口座（請求書において、一番目に記載されている口座）を支払口座として登録して下さい。" sqref="E39" xr:uid="{A399B2A2-ECA3-4FC0-8563-A5C38E0801CA}"/>
    <dataValidation allowBlank="1" showInputMessage="1" showErrorMessage="1" prompt="入力不要_x000a_bank numberより自動的に表示されます" sqref="E40" xr:uid="{C4C9170A-34CC-4E32-BD31-8235F4157048}"/>
    <dataValidation type="custom" imeMode="halfAlpha" showInputMessage="1" showErrorMessage="1" errorTitle="データエラー" error="全角文字が入力されているか、文字数がが超えている可能性があります" promptTitle="市区郡の注意点" prompt="英数半角35文字（空白含む）_x000a_例）_x000a_甲賀市：Koka  (shiは不要）_x000a_西多摩郡：Nishitama (gunは不要）_x000a_新宿区：Shinjuku-ku_x000a_大阪市淀川区：Yodogawa-ku, Osaka_x000a_" sqref="E24" xr:uid="{92A61265-0136-4253-B0AC-89DD78A2F548}">
      <formula1>(LEN(E24)=LENB(E24))*(LEN(E24)&lt;=35)</formula1>
    </dataValidation>
    <dataValidation type="custom" showInputMessage="1" showErrorMessage="1" error="文字数がが超えている可能性があります" promptTitle="以下の場合、name2（JP）が入力必要" prompt="・部署名登録_x000a_・ベンダー名と口座名義人が不一致の場合口座名義人を入力　_x000a_・Name1に入りきらなかった場合" sqref="E28" xr:uid="{D07A807C-A57E-4A0A-BC24-FEC74E2DCBF6}">
      <formula1>LEN(E28)&lt;=30</formula1>
    </dataValidation>
  </dataValidations>
  <hyperlinks>
    <hyperlink ref="J38" r:id="rId1" xr:uid="{00000000-0004-0000-0300-000000000000}"/>
    <hyperlink ref="E7" r:id="rId2" xr:uid="{5B536174-C43B-4B81-80BC-3246A0716EBE}"/>
  </hyperlinks>
  <printOptions horizontalCentered="1"/>
  <pageMargins left="0.78740157480314965" right="0.78740157480314965" top="0.19685039370078741" bottom="0" header="0.51181102362204722" footer="0.15748031496062992"/>
  <pageSetup paperSize="9" scale="81" orientation="portrait" r:id="rId3"/>
  <headerFooter alignWithMargins="0">
    <oddFooter>&amp;R&amp;1#&amp;"Calibri"&amp;22&amp;KFF8939RESTRICTED</oddFooter>
  </headerFooter>
  <customProperties>
    <customPr name="_pios_id" r:id="rId4"/>
  </customProperties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選んでください" xr:uid="{00000000-0002-0000-0300-000028000000}">
          <x14:formula1>
            <xm:f>'Region Code一覧'!$D$2:$D$48</xm:f>
          </x14:formula1>
          <xm:sqref>E23</xm:sqref>
        </x14:dataValidation>
        <x14:dataValidation type="custom" imeMode="halfKatakana" showInputMessage="1" showErrorMessage="1" error="使用禁止の文字か全角が入力されているか、文字数がが超えている可能性があります" promptTitle="半角必須" prompt="■注意：全角を使用すると支払いエラーが発生します。スペースを含め、必ず半角で入力してください。_x000a_■注意：・（なかぐろ）の使用不可。支払いエラーが発生します。_x000a_■ｷｬ､ｷｭ､ｷｮなどの拗音、ｶｯ､ｷｯ、ｸｯなどの促音不可。ｷﾔ､ｷﾕ、ｷﾖ、ｶﾂ､ｷﾂ､ｸﾂと入力してください。_x000a_■法人格の略称は、略称一覧を参照して入力してください。" xr:uid="{00000000-0002-0000-0300-000029000000}">
          <x14:formula1>
            <xm:f>(LEN(E44)=LENB(E44))*(LEN(E44)&lt;=60)*(SUM(Sheet1!D:D)=0)</xm:f>
          </x14:formula1>
          <xm:sqref>E44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CCC"/>
  </sheetPr>
  <dimension ref="A1:D49"/>
  <sheetViews>
    <sheetView showGridLines="0" workbookViewId="0">
      <selection activeCell="D1" sqref="D1"/>
    </sheetView>
  </sheetViews>
  <sheetFormatPr baseColWidth="10" defaultColWidth="9.109375" defaultRowHeight="15"/>
  <cols>
    <col min="1" max="1" width="8" style="34" customWidth="1"/>
    <col min="2" max="3" width="14.6640625" style="35" customWidth="1"/>
    <col min="4" max="4" width="27.6640625" style="1" bestFit="1" customWidth="1"/>
    <col min="5" max="16384" width="9.109375" style="1"/>
  </cols>
  <sheetData>
    <row r="1" spans="1:4" s="33" customFormat="1">
      <c r="A1" s="158" t="s">
        <v>236</v>
      </c>
      <c r="B1" s="159" t="s">
        <v>237</v>
      </c>
      <c r="C1" s="159" t="s">
        <v>49</v>
      </c>
      <c r="D1" s="160" t="str">
        <f>A1&amp;"+"&amp;B1&amp;"+"&amp;C1</f>
        <v>コード+都道府県+Region</v>
      </c>
    </row>
    <row r="2" spans="1:4">
      <c r="A2" s="161" t="s">
        <v>238</v>
      </c>
      <c r="B2" s="162" t="s">
        <v>239</v>
      </c>
      <c r="C2" s="162" t="s">
        <v>240</v>
      </c>
      <c r="D2" s="162" t="str">
        <f>IF(A2&lt;&gt;"",A2&amp;" / "&amp;B2&amp;" / "&amp;C2,"")</f>
        <v>01 / 北海道 / Hokkaido</v>
      </c>
    </row>
    <row r="3" spans="1:4">
      <c r="A3" s="161" t="s">
        <v>241</v>
      </c>
      <c r="B3" s="162" t="s">
        <v>242</v>
      </c>
      <c r="C3" s="162" t="s">
        <v>243</v>
      </c>
      <c r="D3" s="162" t="str">
        <f t="shared" ref="D3:D49" si="0">IF(A3&lt;&gt;"",A3&amp;" / "&amp;B3&amp;" / "&amp;C3,"")</f>
        <v>02 / 青森県 / Aomori</v>
      </c>
    </row>
    <row r="4" spans="1:4">
      <c r="A4" s="161" t="s">
        <v>244</v>
      </c>
      <c r="B4" s="162" t="s">
        <v>245</v>
      </c>
      <c r="C4" s="162" t="s">
        <v>246</v>
      </c>
      <c r="D4" s="162" t="str">
        <f t="shared" si="0"/>
        <v>03 / 岩手県 / Iwate</v>
      </c>
    </row>
    <row r="5" spans="1:4">
      <c r="A5" s="161" t="s">
        <v>247</v>
      </c>
      <c r="B5" s="162" t="s">
        <v>248</v>
      </c>
      <c r="C5" s="162" t="s">
        <v>249</v>
      </c>
      <c r="D5" s="162" t="str">
        <f t="shared" si="0"/>
        <v>04 / 宮城県 / Miyagi</v>
      </c>
    </row>
    <row r="6" spans="1:4">
      <c r="A6" s="161" t="s">
        <v>250</v>
      </c>
      <c r="B6" s="162" t="s">
        <v>251</v>
      </c>
      <c r="C6" s="162" t="s">
        <v>252</v>
      </c>
      <c r="D6" s="162" t="str">
        <f t="shared" si="0"/>
        <v>05 / 秋田県 / Akita</v>
      </c>
    </row>
    <row r="7" spans="1:4">
      <c r="A7" s="161" t="s">
        <v>253</v>
      </c>
      <c r="B7" s="162" t="s">
        <v>254</v>
      </c>
      <c r="C7" s="162" t="s">
        <v>255</v>
      </c>
      <c r="D7" s="162" t="str">
        <f t="shared" si="0"/>
        <v>06 / 山形県 / Yamagata</v>
      </c>
    </row>
    <row r="8" spans="1:4">
      <c r="A8" s="161" t="s">
        <v>256</v>
      </c>
      <c r="B8" s="162" t="s">
        <v>257</v>
      </c>
      <c r="C8" s="162" t="s">
        <v>258</v>
      </c>
      <c r="D8" s="162" t="str">
        <f t="shared" si="0"/>
        <v>07 / 福島県 / Fukushima</v>
      </c>
    </row>
    <row r="9" spans="1:4">
      <c r="A9" s="161" t="s">
        <v>259</v>
      </c>
      <c r="B9" s="162" t="s">
        <v>260</v>
      </c>
      <c r="C9" s="162" t="s">
        <v>261</v>
      </c>
      <c r="D9" s="162" t="str">
        <f t="shared" si="0"/>
        <v>08 / 茨城県 / Ibaraki</v>
      </c>
    </row>
    <row r="10" spans="1:4">
      <c r="A10" s="161" t="s">
        <v>262</v>
      </c>
      <c r="B10" s="162" t="s">
        <v>263</v>
      </c>
      <c r="C10" s="162" t="s">
        <v>264</v>
      </c>
      <c r="D10" s="162" t="str">
        <f t="shared" si="0"/>
        <v>09 / 栃木県 / Tochigi</v>
      </c>
    </row>
    <row r="11" spans="1:4">
      <c r="A11" s="161" t="s">
        <v>265</v>
      </c>
      <c r="B11" s="162" t="s">
        <v>266</v>
      </c>
      <c r="C11" s="162" t="s">
        <v>267</v>
      </c>
      <c r="D11" s="162" t="str">
        <f t="shared" si="0"/>
        <v>10 / 群馬県 / Gunma</v>
      </c>
    </row>
    <row r="12" spans="1:4">
      <c r="A12" s="161" t="s">
        <v>268</v>
      </c>
      <c r="B12" s="162" t="s">
        <v>269</v>
      </c>
      <c r="C12" s="162" t="s">
        <v>270</v>
      </c>
      <c r="D12" s="162" t="str">
        <f t="shared" si="0"/>
        <v>11 / 埼玉県 / Saitama</v>
      </c>
    </row>
    <row r="13" spans="1:4">
      <c r="A13" s="161" t="s">
        <v>271</v>
      </c>
      <c r="B13" s="162" t="s">
        <v>272</v>
      </c>
      <c r="C13" s="162" t="s">
        <v>273</v>
      </c>
      <c r="D13" s="162" t="str">
        <f t="shared" si="0"/>
        <v>12 / 千葉県 / Chiba</v>
      </c>
    </row>
    <row r="14" spans="1:4">
      <c r="A14" s="161" t="s">
        <v>274</v>
      </c>
      <c r="B14" s="162" t="s">
        <v>275</v>
      </c>
      <c r="C14" s="162" t="s">
        <v>276</v>
      </c>
      <c r="D14" s="162" t="str">
        <f t="shared" si="0"/>
        <v>13 / 東京都 / Tokyo</v>
      </c>
    </row>
    <row r="15" spans="1:4">
      <c r="A15" s="161" t="s">
        <v>277</v>
      </c>
      <c r="B15" s="162" t="s">
        <v>278</v>
      </c>
      <c r="C15" s="162" t="s">
        <v>279</v>
      </c>
      <c r="D15" s="162" t="str">
        <f t="shared" si="0"/>
        <v>14 / 神奈川県 / Kanagawa</v>
      </c>
    </row>
    <row r="16" spans="1:4">
      <c r="A16" s="161" t="s">
        <v>280</v>
      </c>
      <c r="B16" s="162" t="s">
        <v>281</v>
      </c>
      <c r="C16" s="162" t="s">
        <v>282</v>
      </c>
      <c r="D16" s="162" t="str">
        <f t="shared" si="0"/>
        <v>15 / 新潟県 / Niigata</v>
      </c>
    </row>
    <row r="17" spans="1:4">
      <c r="A17" s="161" t="s">
        <v>283</v>
      </c>
      <c r="B17" s="162" t="s">
        <v>284</v>
      </c>
      <c r="C17" s="162" t="s">
        <v>285</v>
      </c>
      <c r="D17" s="162" t="str">
        <f t="shared" si="0"/>
        <v>16 / 富山県 / Toyama</v>
      </c>
    </row>
    <row r="18" spans="1:4">
      <c r="A18" s="161" t="s">
        <v>286</v>
      </c>
      <c r="B18" s="162" t="s">
        <v>287</v>
      </c>
      <c r="C18" s="162" t="s">
        <v>288</v>
      </c>
      <c r="D18" s="162" t="str">
        <f t="shared" si="0"/>
        <v>17 / 石川県 / Ishikawa</v>
      </c>
    </row>
    <row r="19" spans="1:4">
      <c r="A19" s="161" t="s">
        <v>289</v>
      </c>
      <c r="B19" s="162" t="s">
        <v>290</v>
      </c>
      <c r="C19" s="162" t="s">
        <v>291</v>
      </c>
      <c r="D19" s="162" t="str">
        <f t="shared" si="0"/>
        <v>18 / 福井県 / Fukui</v>
      </c>
    </row>
    <row r="20" spans="1:4">
      <c r="A20" s="161" t="s">
        <v>292</v>
      </c>
      <c r="B20" s="162" t="s">
        <v>293</v>
      </c>
      <c r="C20" s="162" t="s">
        <v>294</v>
      </c>
      <c r="D20" s="162" t="str">
        <f t="shared" si="0"/>
        <v>19 / 山梨県 / Yamanashi</v>
      </c>
    </row>
    <row r="21" spans="1:4">
      <c r="A21" s="161" t="s">
        <v>295</v>
      </c>
      <c r="B21" s="162" t="s">
        <v>296</v>
      </c>
      <c r="C21" s="162" t="s">
        <v>297</v>
      </c>
      <c r="D21" s="162" t="str">
        <f t="shared" si="0"/>
        <v>20 / 長野県 / Nagano</v>
      </c>
    </row>
    <row r="22" spans="1:4">
      <c r="A22" s="161" t="s">
        <v>298</v>
      </c>
      <c r="B22" s="162" t="s">
        <v>299</v>
      </c>
      <c r="C22" s="162" t="s">
        <v>300</v>
      </c>
      <c r="D22" s="162" t="str">
        <f t="shared" si="0"/>
        <v>21 / 岐阜県 / Gifu</v>
      </c>
    </row>
    <row r="23" spans="1:4">
      <c r="A23" s="161" t="s">
        <v>301</v>
      </c>
      <c r="B23" s="162" t="s">
        <v>302</v>
      </c>
      <c r="C23" s="162" t="s">
        <v>303</v>
      </c>
      <c r="D23" s="162" t="str">
        <f t="shared" si="0"/>
        <v>22 / 静岡県 / Shizuoka</v>
      </c>
    </row>
    <row r="24" spans="1:4">
      <c r="A24" s="161" t="s">
        <v>304</v>
      </c>
      <c r="B24" s="162" t="s">
        <v>305</v>
      </c>
      <c r="C24" s="162" t="s">
        <v>306</v>
      </c>
      <c r="D24" s="162" t="str">
        <f t="shared" si="0"/>
        <v>23 / 愛知県 / Aichi</v>
      </c>
    </row>
    <row r="25" spans="1:4">
      <c r="A25" s="161" t="s">
        <v>307</v>
      </c>
      <c r="B25" s="162" t="s">
        <v>308</v>
      </c>
      <c r="C25" s="162" t="s">
        <v>309</v>
      </c>
      <c r="D25" s="162" t="str">
        <f t="shared" si="0"/>
        <v>24 / 三重県 / Mie</v>
      </c>
    </row>
    <row r="26" spans="1:4">
      <c r="A26" s="161" t="s">
        <v>310</v>
      </c>
      <c r="B26" s="162" t="s">
        <v>311</v>
      </c>
      <c r="C26" s="162" t="s">
        <v>312</v>
      </c>
      <c r="D26" s="162" t="str">
        <f t="shared" si="0"/>
        <v>25 / 滋賀県 / Shiga</v>
      </c>
    </row>
    <row r="27" spans="1:4">
      <c r="A27" s="161" t="s">
        <v>313</v>
      </c>
      <c r="B27" s="162" t="s">
        <v>314</v>
      </c>
      <c r="C27" s="162" t="s">
        <v>315</v>
      </c>
      <c r="D27" s="162" t="str">
        <f t="shared" si="0"/>
        <v>26 / 京都府 / Kyoto</v>
      </c>
    </row>
    <row r="28" spans="1:4">
      <c r="A28" s="161" t="s">
        <v>316</v>
      </c>
      <c r="B28" s="162" t="s">
        <v>317</v>
      </c>
      <c r="C28" s="162" t="s">
        <v>318</v>
      </c>
      <c r="D28" s="162" t="str">
        <f t="shared" si="0"/>
        <v>27 / 大阪府 / Osaka</v>
      </c>
    </row>
    <row r="29" spans="1:4">
      <c r="A29" s="161" t="s">
        <v>319</v>
      </c>
      <c r="B29" s="162" t="s">
        <v>320</v>
      </c>
      <c r="C29" s="162" t="s">
        <v>321</v>
      </c>
      <c r="D29" s="162" t="str">
        <f t="shared" si="0"/>
        <v>28 / 兵庫県 / Hyogo</v>
      </c>
    </row>
    <row r="30" spans="1:4">
      <c r="A30" s="161" t="s">
        <v>322</v>
      </c>
      <c r="B30" s="162" t="s">
        <v>323</v>
      </c>
      <c r="C30" s="162" t="s">
        <v>324</v>
      </c>
      <c r="D30" s="162" t="str">
        <f t="shared" si="0"/>
        <v>29 / 奈良県 / Nara</v>
      </c>
    </row>
    <row r="31" spans="1:4">
      <c r="A31" s="161" t="s">
        <v>325</v>
      </c>
      <c r="B31" s="162" t="s">
        <v>326</v>
      </c>
      <c r="C31" s="162" t="s">
        <v>327</v>
      </c>
      <c r="D31" s="162" t="str">
        <f t="shared" si="0"/>
        <v>30 / 和歌山県 / Wakayama</v>
      </c>
    </row>
    <row r="32" spans="1:4">
      <c r="A32" s="161" t="s">
        <v>328</v>
      </c>
      <c r="B32" s="162" t="s">
        <v>329</v>
      </c>
      <c r="C32" s="162" t="s">
        <v>330</v>
      </c>
      <c r="D32" s="162" t="str">
        <f t="shared" si="0"/>
        <v>31 / 鳥取県 / Tottori</v>
      </c>
    </row>
    <row r="33" spans="1:4">
      <c r="A33" s="161" t="s">
        <v>331</v>
      </c>
      <c r="B33" s="162" t="s">
        <v>332</v>
      </c>
      <c r="C33" s="162" t="s">
        <v>333</v>
      </c>
      <c r="D33" s="162" t="str">
        <f t="shared" si="0"/>
        <v>32 / 島根県 / Shimane</v>
      </c>
    </row>
    <row r="34" spans="1:4">
      <c r="A34" s="161" t="s">
        <v>334</v>
      </c>
      <c r="B34" s="162" t="s">
        <v>335</v>
      </c>
      <c r="C34" s="162" t="s">
        <v>336</v>
      </c>
      <c r="D34" s="162" t="str">
        <f t="shared" si="0"/>
        <v>33 / 岡山県 / Okayama</v>
      </c>
    </row>
    <row r="35" spans="1:4">
      <c r="A35" s="161" t="s">
        <v>337</v>
      </c>
      <c r="B35" s="162" t="s">
        <v>338</v>
      </c>
      <c r="C35" s="162" t="s">
        <v>339</v>
      </c>
      <c r="D35" s="162" t="str">
        <f t="shared" si="0"/>
        <v>34 / 広島県 / Hiroshima</v>
      </c>
    </row>
    <row r="36" spans="1:4">
      <c r="A36" s="161" t="s">
        <v>340</v>
      </c>
      <c r="B36" s="162" t="s">
        <v>341</v>
      </c>
      <c r="C36" s="162" t="s">
        <v>342</v>
      </c>
      <c r="D36" s="162" t="str">
        <f t="shared" si="0"/>
        <v>35 / 山口県 / Yamaguchi</v>
      </c>
    </row>
    <row r="37" spans="1:4">
      <c r="A37" s="161" t="s">
        <v>343</v>
      </c>
      <c r="B37" s="162" t="s">
        <v>344</v>
      </c>
      <c r="C37" s="162" t="s">
        <v>345</v>
      </c>
      <c r="D37" s="162" t="str">
        <f t="shared" si="0"/>
        <v>36 / 徳島県 / Tokushima</v>
      </c>
    </row>
    <row r="38" spans="1:4">
      <c r="A38" s="161" t="s">
        <v>346</v>
      </c>
      <c r="B38" s="162" t="s">
        <v>347</v>
      </c>
      <c r="C38" s="162" t="s">
        <v>348</v>
      </c>
      <c r="D38" s="162" t="str">
        <f t="shared" si="0"/>
        <v>37 / 香川県 / Kagawa</v>
      </c>
    </row>
    <row r="39" spans="1:4">
      <c r="A39" s="161" t="s">
        <v>349</v>
      </c>
      <c r="B39" s="162" t="s">
        <v>350</v>
      </c>
      <c r="C39" s="162" t="s">
        <v>351</v>
      </c>
      <c r="D39" s="162" t="str">
        <f t="shared" si="0"/>
        <v>38 / 愛媛県 / Ehime</v>
      </c>
    </row>
    <row r="40" spans="1:4">
      <c r="A40" s="161" t="s">
        <v>352</v>
      </c>
      <c r="B40" s="162" t="s">
        <v>353</v>
      </c>
      <c r="C40" s="162" t="s">
        <v>354</v>
      </c>
      <c r="D40" s="162" t="str">
        <f t="shared" si="0"/>
        <v>39 / 高知県 / Kochi</v>
      </c>
    </row>
    <row r="41" spans="1:4">
      <c r="A41" s="161" t="s">
        <v>355</v>
      </c>
      <c r="B41" s="162" t="s">
        <v>356</v>
      </c>
      <c r="C41" s="162" t="s">
        <v>357</v>
      </c>
      <c r="D41" s="162" t="str">
        <f t="shared" si="0"/>
        <v>40 / 福岡県 / Fukuoka</v>
      </c>
    </row>
    <row r="42" spans="1:4">
      <c r="A42" s="161" t="s">
        <v>358</v>
      </c>
      <c r="B42" s="162" t="s">
        <v>359</v>
      </c>
      <c r="C42" s="162" t="s">
        <v>360</v>
      </c>
      <c r="D42" s="162" t="str">
        <f t="shared" si="0"/>
        <v>41 / 佐賀県 / Saga</v>
      </c>
    </row>
    <row r="43" spans="1:4">
      <c r="A43" s="161" t="s">
        <v>361</v>
      </c>
      <c r="B43" s="162" t="s">
        <v>362</v>
      </c>
      <c r="C43" s="162" t="s">
        <v>363</v>
      </c>
      <c r="D43" s="162" t="str">
        <f t="shared" si="0"/>
        <v>42 / 長崎県 / Nagasaki</v>
      </c>
    </row>
    <row r="44" spans="1:4">
      <c r="A44" s="161" t="s">
        <v>364</v>
      </c>
      <c r="B44" s="162" t="s">
        <v>365</v>
      </c>
      <c r="C44" s="162" t="s">
        <v>366</v>
      </c>
      <c r="D44" s="162" t="str">
        <f t="shared" si="0"/>
        <v>43 / 熊本県 / Kumamoto</v>
      </c>
    </row>
    <row r="45" spans="1:4">
      <c r="A45" s="161" t="s">
        <v>367</v>
      </c>
      <c r="B45" s="162" t="s">
        <v>368</v>
      </c>
      <c r="C45" s="162" t="s">
        <v>369</v>
      </c>
      <c r="D45" s="162" t="str">
        <f t="shared" si="0"/>
        <v>44 / 大分県 / Oita</v>
      </c>
    </row>
    <row r="46" spans="1:4">
      <c r="A46" s="161" t="s">
        <v>370</v>
      </c>
      <c r="B46" s="162" t="s">
        <v>371</v>
      </c>
      <c r="C46" s="162" t="s">
        <v>372</v>
      </c>
      <c r="D46" s="162" t="str">
        <f t="shared" si="0"/>
        <v>45 / 宮崎県 / Miyazaki</v>
      </c>
    </row>
    <row r="47" spans="1:4">
      <c r="A47" s="161" t="s">
        <v>373</v>
      </c>
      <c r="B47" s="162" t="s">
        <v>374</v>
      </c>
      <c r="C47" s="162" t="s">
        <v>375</v>
      </c>
      <c r="D47" s="162" t="str">
        <f t="shared" si="0"/>
        <v>46 / 鹿児島県 / Kagoshima</v>
      </c>
    </row>
    <row r="48" spans="1:4">
      <c r="A48" s="161" t="s">
        <v>376</v>
      </c>
      <c r="B48" s="162" t="s">
        <v>377</v>
      </c>
      <c r="C48" s="162" t="s">
        <v>378</v>
      </c>
      <c r="D48" s="162" t="str">
        <f t="shared" si="0"/>
        <v>47 / 沖縄県 / Okinawa</v>
      </c>
    </row>
    <row r="49" spans="1:4">
      <c r="A49" s="161"/>
      <c r="B49" s="162"/>
      <c r="C49" s="162"/>
      <c r="D49" s="162" t="str">
        <f t="shared" si="0"/>
        <v/>
      </c>
    </row>
  </sheetData>
  <phoneticPr fontId="9"/>
  <pageMargins left="0.75" right="0.75" top="1" bottom="1" header="0.51200000000000001" footer="0.51200000000000001"/>
  <pageSetup orientation="portrait" r:id="rId1"/>
  <headerFooter alignWithMargins="0">
    <oddFooter>&amp;R&amp;1#&amp;"Calibri"&amp;22&amp;KFF8939RESTRICTED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CCCC"/>
  </sheetPr>
  <dimension ref="A1:C285"/>
  <sheetViews>
    <sheetView workbookViewId="0">
      <selection activeCell="C3" sqref="C3"/>
    </sheetView>
  </sheetViews>
  <sheetFormatPr baseColWidth="10" defaultColWidth="9.109375" defaultRowHeight="15"/>
  <cols>
    <col min="1" max="1" width="16.88671875" style="41" bestFit="1" customWidth="1"/>
    <col min="2" max="2" width="19.109375" style="41" bestFit="1" customWidth="1"/>
    <col min="3" max="3" width="35" style="41" bestFit="1" customWidth="1"/>
    <col min="4" max="16384" width="9.109375" style="41"/>
  </cols>
  <sheetData>
    <row r="1" spans="1:3">
      <c r="A1" s="163" t="s">
        <v>379</v>
      </c>
      <c r="B1" s="164" t="s">
        <v>380</v>
      </c>
      <c r="C1" s="164" t="str">
        <f>A1&amp;" + " &amp;B1</f>
        <v>Country Code + Country Name</v>
      </c>
    </row>
    <row r="2" spans="1:3">
      <c r="A2" s="41" t="s">
        <v>381</v>
      </c>
      <c r="B2" s="41" t="s">
        <v>382</v>
      </c>
      <c r="C2" s="41" t="str">
        <f>A2&amp;":"&amp;B2</f>
        <v>AD:Andorra</v>
      </c>
    </row>
    <row r="3" spans="1:3">
      <c r="A3" s="41" t="s">
        <v>383</v>
      </c>
      <c r="B3" s="41" t="s">
        <v>384</v>
      </c>
      <c r="C3" s="41" t="str">
        <f>A3&amp;":"&amp;B3</f>
        <v>AE:Unit.Arab Emir.</v>
      </c>
    </row>
    <row r="4" spans="1:3">
      <c r="A4" s="41" t="s">
        <v>385</v>
      </c>
      <c r="B4" s="41" t="s">
        <v>386</v>
      </c>
      <c r="C4" s="41" t="str">
        <f t="shared" ref="C4:C66" si="0">A4&amp;":"&amp;B4</f>
        <v>AF:Afghanistan</v>
      </c>
    </row>
    <row r="5" spans="1:3">
      <c r="A5" s="41" t="s">
        <v>387</v>
      </c>
      <c r="B5" s="41" t="s">
        <v>388</v>
      </c>
      <c r="C5" s="41" t="str">
        <f t="shared" si="0"/>
        <v>AG:Antigua/Barbuda</v>
      </c>
    </row>
    <row r="6" spans="1:3">
      <c r="A6" s="41" t="s">
        <v>389</v>
      </c>
      <c r="B6" s="41" t="s">
        <v>390</v>
      </c>
      <c r="C6" s="41" t="str">
        <f t="shared" si="0"/>
        <v>AI:Anguilla</v>
      </c>
    </row>
    <row r="7" spans="1:3">
      <c r="A7" s="41" t="s">
        <v>391</v>
      </c>
      <c r="B7" s="41" t="s">
        <v>392</v>
      </c>
      <c r="C7" s="41" t="str">
        <f t="shared" si="0"/>
        <v>AL:Albania</v>
      </c>
    </row>
    <row r="8" spans="1:3">
      <c r="A8" s="41" t="s">
        <v>393</v>
      </c>
      <c r="B8" s="41" t="s">
        <v>394</v>
      </c>
      <c r="C8" s="41" t="str">
        <f t="shared" si="0"/>
        <v>AM:Armenia</v>
      </c>
    </row>
    <row r="9" spans="1:3">
      <c r="A9" s="41" t="s">
        <v>395</v>
      </c>
      <c r="B9" s="41" t="s">
        <v>396</v>
      </c>
      <c r="C9" s="41" t="str">
        <f t="shared" si="0"/>
        <v>AN:Dutch Antilles</v>
      </c>
    </row>
    <row r="10" spans="1:3">
      <c r="A10" s="41" t="s">
        <v>397</v>
      </c>
      <c r="B10" s="41" t="s">
        <v>398</v>
      </c>
      <c r="C10" s="41" t="str">
        <f t="shared" si="0"/>
        <v>AO:Angola</v>
      </c>
    </row>
    <row r="11" spans="1:3">
      <c r="A11" s="41" t="s">
        <v>399</v>
      </c>
      <c r="B11" s="41" t="s">
        <v>400</v>
      </c>
      <c r="C11" s="41" t="str">
        <f t="shared" si="0"/>
        <v>AQ:Antarctica</v>
      </c>
    </row>
    <row r="12" spans="1:3">
      <c r="A12" s="41" t="s">
        <v>401</v>
      </c>
      <c r="B12" s="41" t="s">
        <v>402</v>
      </c>
      <c r="C12" s="41" t="str">
        <f t="shared" si="0"/>
        <v>AR:Argentina</v>
      </c>
    </row>
    <row r="13" spans="1:3">
      <c r="A13" s="41" t="s">
        <v>403</v>
      </c>
      <c r="B13" s="41" t="s">
        <v>404</v>
      </c>
      <c r="C13" s="41" t="str">
        <f t="shared" si="0"/>
        <v>AS:American Samoa</v>
      </c>
    </row>
    <row r="14" spans="1:3">
      <c r="A14" s="41" t="s">
        <v>405</v>
      </c>
      <c r="B14" s="41" t="s">
        <v>406</v>
      </c>
      <c r="C14" s="41" t="str">
        <f t="shared" si="0"/>
        <v>AT:Austria</v>
      </c>
    </row>
    <row r="15" spans="1:3">
      <c r="A15" s="41" t="s">
        <v>407</v>
      </c>
      <c r="B15" s="41" t="s">
        <v>408</v>
      </c>
      <c r="C15" s="41" t="str">
        <f t="shared" si="0"/>
        <v>AU:Australia</v>
      </c>
    </row>
    <row r="16" spans="1:3">
      <c r="A16" s="41" t="s">
        <v>409</v>
      </c>
      <c r="B16" s="41" t="s">
        <v>410</v>
      </c>
      <c r="C16" s="41" t="str">
        <f t="shared" si="0"/>
        <v>AW:Aruba</v>
      </c>
    </row>
    <row r="17" spans="1:3">
      <c r="A17" s="41" t="s">
        <v>411</v>
      </c>
      <c r="B17" s="41" t="s">
        <v>412</v>
      </c>
      <c r="C17" s="41" t="str">
        <f t="shared" si="0"/>
        <v>AX:Aland Islands</v>
      </c>
    </row>
    <row r="18" spans="1:3">
      <c r="A18" s="41" t="s">
        <v>413</v>
      </c>
      <c r="B18" s="41" t="s">
        <v>414</v>
      </c>
      <c r="C18" s="41" t="str">
        <f t="shared" si="0"/>
        <v>AZ:Azerbaijan</v>
      </c>
    </row>
    <row r="19" spans="1:3">
      <c r="A19" s="41" t="s">
        <v>415</v>
      </c>
      <c r="B19" s="41" t="s">
        <v>416</v>
      </c>
      <c r="C19" s="41" t="str">
        <f t="shared" si="0"/>
        <v>BA:Bosnia &amp; Herzeg</v>
      </c>
    </row>
    <row r="20" spans="1:3">
      <c r="A20" s="41" t="s">
        <v>417</v>
      </c>
      <c r="B20" s="41" t="s">
        <v>418</v>
      </c>
      <c r="C20" s="41" t="str">
        <f t="shared" si="0"/>
        <v>BB:Barbados</v>
      </c>
    </row>
    <row r="21" spans="1:3">
      <c r="A21" s="41" t="s">
        <v>419</v>
      </c>
      <c r="B21" s="41" t="s">
        <v>420</v>
      </c>
      <c r="C21" s="41" t="str">
        <f t="shared" si="0"/>
        <v>BD:Bangladesh</v>
      </c>
    </row>
    <row r="22" spans="1:3">
      <c r="A22" s="41" t="s">
        <v>421</v>
      </c>
      <c r="B22" s="41" t="s">
        <v>422</v>
      </c>
      <c r="C22" s="41" t="str">
        <f t="shared" si="0"/>
        <v>BE:Belgium</v>
      </c>
    </row>
    <row r="23" spans="1:3">
      <c r="A23" s="41" t="s">
        <v>423</v>
      </c>
      <c r="B23" s="41" t="s">
        <v>424</v>
      </c>
      <c r="C23" s="41" t="str">
        <f t="shared" si="0"/>
        <v>BF:Burkina Faso</v>
      </c>
    </row>
    <row r="24" spans="1:3">
      <c r="A24" s="41" t="s">
        <v>425</v>
      </c>
      <c r="B24" s="41" t="s">
        <v>426</v>
      </c>
      <c r="C24" s="41" t="str">
        <f t="shared" si="0"/>
        <v>BG:Bulgaria</v>
      </c>
    </row>
    <row r="25" spans="1:3">
      <c r="A25" s="41" t="s">
        <v>427</v>
      </c>
      <c r="B25" s="41" t="s">
        <v>428</v>
      </c>
      <c r="C25" s="41" t="str">
        <f t="shared" si="0"/>
        <v>BH:Bahrain</v>
      </c>
    </row>
    <row r="26" spans="1:3">
      <c r="A26" s="41" t="s">
        <v>429</v>
      </c>
      <c r="B26" s="41" t="s">
        <v>430</v>
      </c>
      <c r="C26" s="41" t="str">
        <f t="shared" si="0"/>
        <v>BI:Burundi</v>
      </c>
    </row>
    <row r="27" spans="1:3">
      <c r="A27" s="41" t="s">
        <v>431</v>
      </c>
      <c r="B27" s="41" t="s">
        <v>432</v>
      </c>
      <c r="C27" s="41" t="str">
        <f t="shared" si="0"/>
        <v>BJ:Benin</v>
      </c>
    </row>
    <row r="28" spans="1:3">
      <c r="A28" s="41" t="s">
        <v>433</v>
      </c>
      <c r="B28" s="41" t="s">
        <v>434</v>
      </c>
      <c r="C28" s="41" t="str">
        <f t="shared" si="0"/>
        <v>BL:St.-Barthelemy</v>
      </c>
    </row>
    <row r="29" spans="1:3">
      <c r="A29" s="41" t="s">
        <v>435</v>
      </c>
      <c r="B29" s="41" t="s">
        <v>436</v>
      </c>
      <c r="C29" s="41" t="str">
        <f t="shared" si="0"/>
        <v>BM:Bermuda</v>
      </c>
    </row>
    <row r="30" spans="1:3">
      <c r="A30" s="41" t="s">
        <v>437</v>
      </c>
      <c r="B30" s="41" t="s">
        <v>438</v>
      </c>
      <c r="C30" s="41" t="str">
        <f t="shared" si="0"/>
        <v>BN:Brunei Daruss.</v>
      </c>
    </row>
    <row r="31" spans="1:3">
      <c r="A31" s="41" t="s">
        <v>439</v>
      </c>
      <c r="B31" s="41" t="s">
        <v>440</v>
      </c>
      <c r="C31" s="41" t="str">
        <f t="shared" si="0"/>
        <v>BO:Bolivia, Pl.St</v>
      </c>
    </row>
    <row r="32" spans="1:3">
      <c r="A32" s="41" t="s">
        <v>441</v>
      </c>
      <c r="B32" s="41" t="s">
        <v>442</v>
      </c>
      <c r="C32" s="41" t="str">
        <f t="shared" si="0"/>
        <v>BO9:Bolivia Zona Fr</v>
      </c>
    </row>
    <row r="33" spans="1:3">
      <c r="A33" s="41" t="s">
        <v>443</v>
      </c>
      <c r="B33" s="41" t="s">
        <v>444</v>
      </c>
      <c r="C33" s="41" t="str">
        <f t="shared" si="0"/>
        <v>BQ:Caribbean NL</v>
      </c>
    </row>
    <row r="34" spans="1:3">
      <c r="A34" s="41" t="s">
        <v>445</v>
      </c>
      <c r="B34" s="41" t="s">
        <v>446</v>
      </c>
      <c r="C34" s="41" t="str">
        <f t="shared" si="0"/>
        <v>BR:Brazil</v>
      </c>
    </row>
    <row r="35" spans="1:3">
      <c r="A35" s="41" t="s">
        <v>447</v>
      </c>
      <c r="B35" s="41" t="s">
        <v>448</v>
      </c>
      <c r="C35" s="41" t="str">
        <f t="shared" si="0"/>
        <v>BS:Bahamas</v>
      </c>
    </row>
    <row r="36" spans="1:3">
      <c r="A36" s="41" t="s">
        <v>449</v>
      </c>
      <c r="B36" s="41" t="s">
        <v>450</v>
      </c>
      <c r="C36" s="41" t="str">
        <f t="shared" si="0"/>
        <v>BT:Bhutan</v>
      </c>
    </row>
    <row r="37" spans="1:3">
      <c r="A37" s="41" t="s">
        <v>451</v>
      </c>
      <c r="B37" s="41" t="s">
        <v>452</v>
      </c>
      <c r="C37" s="41" t="str">
        <f t="shared" si="0"/>
        <v>BV:Bouvet Island</v>
      </c>
    </row>
    <row r="38" spans="1:3">
      <c r="A38" s="41" t="s">
        <v>453</v>
      </c>
      <c r="B38" s="41" t="s">
        <v>454</v>
      </c>
      <c r="C38" s="41" t="str">
        <f t="shared" si="0"/>
        <v>BW:Botswana</v>
      </c>
    </row>
    <row r="39" spans="1:3">
      <c r="A39" s="41" t="s">
        <v>455</v>
      </c>
      <c r="B39" s="41" t="s">
        <v>456</v>
      </c>
      <c r="C39" s="41" t="str">
        <f t="shared" si="0"/>
        <v>BY:Belarus</v>
      </c>
    </row>
    <row r="40" spans="1:3">
      <c r="A40" s="41" t="s">
        <v>457</v>
      </c>
      <c r="B40" s="41" t="s">
        <v>458</v>
      </c>
      <c r="C40" s="41" t="str">
        <f t="shared" si="0"/>
        <v>BZ:Belize</v>
      </c>
    </row>
    <row r="41" spans="1:3">
      <c r="A41" s="41" t="s">
        <v>459</v>
      </c>
      <c r="B41" s="41" t="s">
        <v>460</v>
      </c>
      <c r="C41" s="41" t="str">
        <f t="shared" si="0"/>
        <v>C1:Cyprus, TR</v>
      </c>
    </row>
    <row r="42" spans="1:3">
      <c r="A42" s="41" t="s">
        <v>461</v>
      </c>
      <c r="B42" s="41" t="s">
        <v>462</v>
      </c>
      <c r="C42" s="41" t="str">
        <f t="shared" si="0"/>
        <v>CA:Canada</v>
      </c>
    </row>
    <row r="43" spans="1:3">
      <c r="A43" s="41" t="s">
        <v>463</v>
      </c>
      <c r="B43" s="41" t="s">
        <v>464</v>
      </c>
      <c r="C43" s="41" t="str">
        <f t="shared" si="0"/>
        <v>CA9:CA Freeport</v>
      </c>
    </row>
    <row r="44" spans="1:3">
      <c r="A44" s="41" t="s">
        <v>465</v>
      </c>
      <c r="B44" s="41" t="s">
        <v>466</v>
      </c>
      <c r="C44" s="41" t="str">
        <f t="shared" si="0"/>
        <v>CC:Cocos Islands</v>
      </c>
    </row>
    <row r="45" spans="1:3">
      <c r="A45" s="41" t="s">
        <v>467</v>
      </c>
      <c r="B45" s="41" t="s">
        <v>468</v>
      </c>
      <c r="C45" s="41" t="str">
        <f t="shared" si="0"/>
        <v>CD:Congo, Dem.Rep.</v>
      </c>
    </row>
    <row r="46" spans="1:3">
      <c r="A46" s="41" t="s">
        <v>469</v>
      </c>
      <c r="B46" s="41" t="s">
        <v>470</v>
      </c>
      <c r="C46" s="41" t="str">
        <f t="shared" si="0"/>
        <v>CF:Cent. Afr. Rep.</v>
      </c>
    </row>
    <row r="47" spans="1:3">
      <c r="A47" s="41" t="s">
        <v>471</v>
      </c>
      <c r="B47" s="41" t="s">
        <v>472</v>
      </c>
      <c r="C47" s="41" t="str">
        <f t="shared" si="0"/>
        <v>CG:Congo</v>
      </c>
    </row>
    <row r="48" spans="1:3">
      <c r="A48" s="41" t="s">
        <v>473</v>
      </c>
      <c r="B48" s="41" t="s">
        <v>474</v>
      </c>
      <c r="C48" s="41" t="str">
        <f t="shared" si="0"/>
        <v>CH:Switzerland</v>
      </c>
    </row>
    <row r="49" spans="1:3">
      <c r="A49" s="41" t="s">
        <v>475</v>
      </c>
      <c r="B49" s="41" t="s">
        <v>476</v>
      </c>
      <c r="C49" s="41" t="str">
        <f t="shared" si="0"/>
        <v>CH9:CH bond.wareh.</v>
      </c>
    </row>
    <row r="50" spans="1:3">
      <c r="A50" s="41" t="s">
        <v>477</v>
      </c>
      <c r="B50" s="41" t="s">
        <v>478</v>
      </c>
      <c r="C50" s="41" t="str">
        <f t="shared" si="0"/>
        <v>CI:Cote d'Ivoire</v>
      </c>
    </row>
    <row r="51" spans="1:3">
      <c r="A51" s="41" t="s">
        <v>479</v>
      </c>
      <c r="B51" s="41" t="s">
        <v>480</v>
      </c>
      <c r="C51" s="41" t="str">
        <f t="shared" si="0"/>
        <v>CK:Cook Islands</v>
      </c>
    </row>
    <row r="52" spans="1:3">
      <c r="A52" s="41" t="s">
        <v>481</v>
      </c>
      <c r="B52" s="41" t="s">
        <v>482</v>
      </c>
      <c r="C52" s="41" t="str">
        <f t="shared" si="0"/>
        <v>CL:Chile</v>
      </c>
    </row>
    <row r="53" spans="1:3">
      <c r="A53" s="41" t="s">
        <v>483</v>
      </c>
      <c r="B53" s="41" t="s">
        <v>484</v>
      </c>
      <c r="C53" s="41" t="str">
        <f t="shared" si="0"/>
        <v>CM:Cameroon</v>
      </c>
    </row>
    <row r="54" spans="1:3">
      <c r="A54" s="41" t="s">
        <v>485</v>
      </c>
      <c r="B54" s="41" t="s">
        <v>486</v>
      </c>
      <c r="C54" s="41" t="str">
        <f t="shared" si="0"/>
        <v>CN:PR of China</v>
      </c>
    </row>
    <row r="55" spans="1:3">
      <c r="A55" s="41" t="s">
        <v>487</v>
      </c>
      <c r="B55" s="41" t="s">
        <v>488</v>
      </c>
      <c r="C55" s="41" t="str">
        <f t="shared" si="0"/>
        <v>CN1:PR of China_GZ</v>
      </c>
    </row>
    <row r="56" spans="1:3">
      <c r="A56" s="41" t="s">
        <v>489</v>
      </c>
      <c r="B56" s="41" t="s">
        <v>490</v>
      </c>
      <c r="C56" s="41" t="str">
        <f t="shared" si="0"/>
        <v>CN2:PR of China_QD</v>
      </c>
    </row>
    <row r="57" spans="1:3">
      <c r="A57" s="41" t="s">
        <v>491</v>
      </c>
      <c r="B57" s="41" t="s">
        <v>492</v>
      </c>
      <c r="C57" s="41" t="str">
        <f t="shared" si="0"/>
        <v>CN3:PR of China_SH</v>
      </c>
    </row>
    <row r="58" spans="1:3">
      <c r="A58" s="41" t="s">
        <v>493</v>
      </c>
      <c r="B58" s="41" t="s">
        <v>494</v>
      </c>
      <c r="C58" s="41" t="str">
        <f t="shared" si="0"/>
        <v>CN4:PR of China_SSP</v>
      </c>
    </row>
    <row r="59" spans="1:3">
      <c r="A59" s="41" t="s">
        <v>495</v>
      </c>
      <c r="B59" s="41" t="s">
        <v>496</v>
      </c>
      <c r="C59" s="41" t="str">
        <f t="shared" si="0"/>
        <v>CO:Colombia</v>
      </c>
    </row>
    <row r="60" spans="1:3">
      <c r="A60" s="41" t="s">
        <v>497</v>
      </c>
      <c r="B60" s="41" t="s">
        <v>498</v>
      </c>
      <c r="C60" s="41" t="str">
        <f t="shared" si="0"/>
        <v>CR:Costa Rica</v>
      </c>
    </row>
    <row r="61" spans="1:3">
      <c r="A61" s="41" t="s">
        <v>499</v>
      </c>
      <c r="B61" s="41" t="s">
        <v>500</v>
      </c>
      <c r="C61" s="41" t="str">
        <f t="shared" si="0"/>
        <v>CS:SerMon</v>
      </c>
    </row>
    <row r="62" spans="1:3">
      <c r="A62" s="41" t="s">
        <v>501</v>
      </c>
      <c r="B62" s="41" t="s">
        <v>502</v>
      </c>
      <c r="C62" s="41" t="str">
        <f t="shared" si="0"/>
        <v>CU:Cuba</v>
      </c>
    </row>
    <row r="63" spans="1:3">
      <c r="A63" s="41" t="s">
        <v>503</v>
      </c>
      <c r="B63" s="41" t="s">
        <v>504</v>
      </c>
      <c r="C63" s="41" t="str">
        <f t="shared" si="0"/>
        <v>CV:Cape Verde</v>
      </c>
    </row>
    <row r="64" spans="1:3">
      <c r="A64" s="41" t="s">
        <v>505</v>
      </c>
      <c r="B64" s="41" t="s">
        <v>506</v>
      </c>
      <c r="C64" s="41" t="str">
        <f t="shared" si="0"/>
        <v>CW:Curacao</v>
      </c>
    </row>
    <row r="65" spans="1:3">
      <c r="A65" s="41" t="s">
        <v>507</v>
      </c>
      <c r="B65" s="41" t="s">
        <v>508</v>
      </c>
      <c r="C65" s="41" t="str">
        <f t="shared" si="0"/>
        <v>CX:Christmas Isl.</v>
      </c>
    </row>
    <row r="66" spans="1:3">
      <c r="A66" s="41" t="s">
        <v>509</v>
      </c>
      <c r="B66" s="41" t="s">
        <v>510</v>
      </c>
      <c r="C66" s="41" t="str">
        <f t="shared" si="0"/>
        <v>CY:Cyprus</v>
      </c>
    </row>
    <row r="67" spans="1:3">
      <c r="A67" s="41" t="s">
        <v>511</v>
      </c>
      <c r="B67" s="41" t="s">
        <v>512</v>
      </c>
      <c r="C67" s="41" t="str">
        <f t="shared" ref="C67:C130" si="1">A67&amp;":"&amp;B67</f>
        <v>CZ:Czech Republic</v>
      </c>
    </row>
    <row r="68" spans="1:3">
      <c r="A68" s="41" t="s">
        <v>513</v>
      </c>
      <c r="B68" s="41" t="s">
        <v>514</v>
      </c>
      <c r="C68" s="41" t="str">
        <f t="shared" si="1"/>
        <v>D1:Helgoland</v>
      </c>
    </row>
    <row r="69" spans="1:3">
      <c r="A69" s="41" t="s">
        <v>515</v>
      </c>
      <c r="B69" s="41" t="s">
        <v>516</v>
      </c>
      <c r="C69" s="41" t="str">
        <f t="shared" si="1"/>
        <v>DE:Germany</v>
      </c>
    </row>
    <row r="70" spans="1:3">
      <c r="A70" s="41" t="s">
        <v>517</v>
      </c>
      <c r="B70" s="41" t="s">
        <v>518</v>
      </c>
      <c r="C70" s="41" t="str">
        <f t="shared" si="1"/>
        <v>DE9:DE Freeport</v>
      </c>
    </row>
    <row r="71" spans="1:3">
      <c r="A71" s="41" t="s">
        <v>519</v>
      </c>
      <c r="B71" s="41" t="s">
        <v>520</v>
      </c>
      <c r="C71" s="41" t="str">
        <f t="shared" si="1"/>
        <v>DJ:Djibouti</v>
      </c>
    </row>
    <row r="72" spans="1:3">
      <c r="A72" s="41" t="s">
        <v>521</v>
      </c>
      <c r="B72" s="41" t="s">
        <v>522</v>
      </c>
      <c r="C72" s="41" t="str">
        <f t="shared" si="1"/>
        <v>DK:Denmark</v>
      </c>
    </row>
    <row r="73" spans="1:3">
      <c r="A73" s="41" t="s">
        <v>523</v>
      </c>
      <c r="B73" s="41" t="s">
        <v>524</v>
      </c>
      <c r="C73" s="41" t="str">
        <f t="shared" si="1"/>
        <v>DM:Dominica</v>
      </c>
    </row>
    <row r="74" spans="1:3">
      <c r="A74" s="41" t="s">
        <v>525</v>
      </c>
      <c r="B74" s="41" t="s">
        <v>526</v>
      </c>
      <c r="C74" s="41" t="str">
        <f t="shared" si="1"/>
        <v>DO:Dominican Rep.</v>
      </c>
    </row>
    <row r="75" spans="1:3">
      <c r="A75" s="41" t="s">
        <v>527</v>
      </c>
      <c r="B75" s="41" t="s">
        <v>528</v>
      </c>
      <c r="C75" s="41" t="str">
        <f t="shared" si="1"/>
        <v>DZ:Algeria</v>
      </c>
    </row>
    <row r="76" spans="1:3">
      <c r="A76" s="41" t="s">
        <v>529</v>
      </c>
      <c r="B76" s="41" t="s">
        <v>530</v>
      </c>
      <c r="C76" s="41" t="str">
        <f t="shared" si="1"/>
        <v>E1:Canary Islands</v>
      </c>
    </row>
    <row r="77" spans="1:3">
      <c r="A77" s="41" t="s">
        <v>531</v>
      </c>
      <c r="B77" s="41" t="s">
        <v>532</v>
      </c>
      <c r="C77" s="41" t="str">
        <f t="shared" si="1"/>
        <v>EC:Ecuador</v>
      </c>
    </row>
    <row r="78" spans="1:3">
      <c r="A78" s="41" t="s">
        <v>533</v>
      </c>
      <c r="B78" s="41" t="s">
        <v>534</v>
      </c>
      <c r="C78" s="41" t="str">
        <f t="shared" si="1"/>
        <v>EE:Estonia</v>
      </c>
    </row>
    <row r="79" spans="1:3">
      <c r="A79" s="41" t="s">
        <v>535</v>
      </c>
      <c r="B79" s="41" t="s">
        <v>536</v>
      </c>
      <c r="C79" s="41" t="str">
        <f t="shared" si="1"/>
        <v>EG:Egypt</v>
      </c>
    </row>
    <row r="80" spans="1:3">
      <c r="A80" s="41" t="s">
        <v>537</v>
      </c>
      <c r="B80" s="41" t="s">
        <v>538</v>
      </c>
      <c r="C80" s="41" t="str">
        <f t="shared" si="1"/>
        <v>EH:Western Sahara</v>
      </c>
    </row>
    <row r="81" spans="1:3">
      <c r="A81" s="41" t="s">
        <v>539</v>
      </c>
      <c r="B81" s="41" t="s">
        <v>540</v>
      </c>
      <c r="C81" s="41" t="str">
        <f t="shared" si="1"/>
        <v>ER:Eritrea</v>
      </c>
    </row>
    <row r="82" spans="1:3">
      <c r="A82" s="41" t="s">
        <v>541</v>
      </c>
      <c r="B82" s="41" t="s">
        <v>542</v>
      </c>
      <c r="C82" s="41" t="str">
        <f t="shared" si="1"/>
        <v>ES:Spain</v>
      </c>
    </row>
    <row r="83" spans="1:3">
      <c r="A83" s="41" t="s">
        <v>543</v>
      </c>
      <c r="B83" s="41" t="s">
        <v>544</v>
      </c>
      <c r="C83" s="41" t="str">
        <f t="shared" si="1"/>
        <v>ET:Ethiopia</v>
      </c>
    </row>
    <row r="84" spans="1:3">
      <c r="A84" s="41" t="s">
        <v>545</v>
      </c>
      <c r="B84" s="41" t="s">
        <v>546</v>
      </c>
      <c r="C84" s="41" t="str">
        <f t="shared" si="1"/>
        <v>FI:Finland</v>
      </c>
    </row>
    <row r="85" spans="1:3">
      <c r="A85" s="41" t="s">
        <v>547</v>
      </c>
      <c r="B85" s="41" t="s">
        <v>548</v>
      </c>
      <c r="C85" s="41" t="str">
        <f t="shared" si="1"/>
        <v>FJ:Fiji</v>
      </c>
    </row>
    <row r="86" spans="1:3">
      <c r="A86" s="41" t="s">
        <v>549</v>
      </c>
      <c r="B86" s="41" t="s">
        <v>550</v>
      </c>
      <c r="C86" s="41" t="str">
        <f t="shared" si="1"/>
        <v>FK:Falkland Islnds</v>
      </c>
    </row>
    <row r="87" spans="1:3">
      <c r="A87" s="41" t="s">
        <v>551</v>
      </c>
      <c r="B87" s="41" t="s">
        <v>552</v>
      </c>
      <c r="C87" s="41" t="str">
        <f t="shared" si="1"/>
        <v>FM:Micronesia</v>
      </c>
    </row>
    <row r="88" spans="1:3">
      <c r="A88" s="41" t="s">
        <v>553</v>
      </c>
      <c r="B88" s="41" t="s">
        <v>554</v>
      </c>
      <c r="C88" s="41" t="str">
        <f t="shared" si="1"/>
        <v>FO:Faroe Islands</v>
      </c>
    </row>
    <row r="89" spans="1:3">
      <c r="A89" s="41" t="s">
        <v>555</v>
      </c>
      <c r="B89" s="41" t="s">
        <v>556</v>
      </c>
      <c r="C89" s="41" t="str">
        <f t="shared" si="1"/>
        <v>FR:France</v>
      </c>
    </row>
    <row r="90" spans="1:3">
      <c r="A90" s="41" t="s">
        <v>557</v>
      </c>
      <c r="B90" s="41" t="s">
        <v>558</v>
      </c>
      <c r="C90" s="41" t="str">
        <f t="shared" si="1"/>
        <v>GA:Gabon</v>
      </c>
    </row>
    <row r="91" spans="1:3">
      <c r="A91" s="41" t="s">
        <v>559</v>
      </c>
      <c r="B91" s="41" t="s">
        <v>560</v>
      </c>
      <c r="C91" s="41" t="str">
        <f t="shared" si="1"/>
        <v>GB:United Kingdom</v>
      </c>
    </row>
    <row r="92" spans="1:3">
      <c r="A92" s="41" t="s">
        <v>561</v>
      </c>
      <c r="B92" s="41" t="s">
        <v>562</v>
      </c>
      <c r="C92" s="41" t="str">
        <f t="shared" si="1"/>
        <v>GD:Grenada</v>
      </c>
    </row>
    <row r="93" spans="1:3">
      <c r="A93" s="41" t="s">
        <v>563</v>
      </c>
      <c r="B93" s="41" t="s">
        <v>564</v>
      </c>
      <c r="C93" s="41" t="str">
        <f t="shared" si="1"/>
        <v>GE:Georgia</v>
      </c>
    </row>
    <row r="94" spans="1:3">
      <c r="A94" s="41" t="s">
        <v>565</v>
      </c>
      <c r="B94" s="41" t="s">
        <v>566</v>
      </c>
      <c r="C94" s="41" t="str">
        <f t="shared" si="1"/>
        <v>GF:French Guiana</v>
      </c>
    </row>
    <row r="95" spans="1:3">
      <c r="A95" s="41" t="s">
        <v>567</v>
      </c>
      <c r="B95" s="41" t="s">
        <v>568</v>
      </c>
      <c r="C95" s="41" t="str">
        <f t="shared" si="1"/>
        <v>GG:Guernsey</v>
      </c>
    </row>
    <row r="96" spans="1:3">
      <c r="A96" s="41" t="s">
        <v>569</v>
      </c>
      <c r="B96" s="41" t="s">
        <v>570</v>
      </c>
      <c r="C96" s="41" t="str">
        <f t="shared" si="1"/>
        <v>GH:Ghana</v>
      </c>
    </row>
    <row r="97" spans="1:3">
      <c r="A97" s="41" t="s">
        <v>571</v>
      </c>
      <c r="B97" s="41" t="s">
        <v>572</v>
      </c>
      <c r="C97" s="41" t="str">
        <f t="shared" si="1"/>
        <v>GI:Gibraltar</v>
      </c>
    </row>
    <row r="98" spans="1:3">
      <c r="A98" s="41" t="s">
        <v>573</v>
      </c>
      <c r="B98" s="41" t="s">
        <v>574</v>
      </c>
      <c r="C98" s="41" t="str">
        <f t="shared" si="1"/>
        <v>GL:Greenland</v>
      </c>
    </row>
    <row r="99" spans="1:3">
      <c r="A99" s="41" t="s">
        <v>575</v>
      </c>
      <c r="B99" s="41" t="s">
        <v>576</v>
      </c>
      <c r="C99" s="41" t="str">
        <f t="shared" si="1"/>
        <v>GM:Gambia</v>
      </c>
    </row>
    <row r="100" spans="1:3">
      <c r="A100" s="41" t="s">
        <v>577</v>
      </c>
      <c r="B100" s="41" t="s">
        <v>578</v>
      </c>
      <c r="C100" s="41" t="str">
        <f t="shared" si="1"/>
        <v>GN:Guinea</v>
      </c>
    </row>
    <row r="101" spans="1:3">
      <c r="A101" s="41" t="s">
        <v>579</v>
      </c>
      <c r="B101" s="41" t="s">
        <v>580</v>
      </c>
      <c r="C101" s="41" t="str">
        <f t="shared" si="1"/>
        <v>GP:Guadeloupe</v>
      </c>
    </row>
    <row r="102" spans="1:3">
      <c r="A102" s="41" t="s">
        <v>581</v>
      </c>
      <c r="B102" s="41" t="s">
        <v>582</v>
      </c>
      <c r="C102" s="41" t="str">
        <f t="shared" si="1"/>
        <v>GQ:Equator. Guinea</v>
      </c>
    </row>
    <row r="103" spans="1:3">
      <c r="A103" s="41" t="s">
        <v>583</v>
      </c>
      <c r="B103" s="41" t="s">
        <v>584</v>
      </c>
      <c r="C103" s="41" t="str">
        <f t="shared" si="1"/>
        <v>GR:Greece</v>
      </c>
    </row>
    <row r="104" spans="1:3">
      <c r="A104" s="41" t="s">
        <v>585</v>
      </c>
      <c r="B104" s="41" t="s">
        <v>586</v>
      </c>
      <c r="C104" s="41" t="str">
        <f t="shared" si="1"/>
        <v>GS:S.Georgia/Sandw</v>
      </c>
    </row>
    <row r="105" spans="1:3">
      <c r="A105" s="41" t="s">
        <v>587</v>
      </c>
      <c r="B105" s="41" t="s">
        <v>588</v>
      </c>
      <c r="C105" s="41" t="str">
        <f t="shared" si="1"/>
        <v>GT:Guatemala</v>
      </c>
    </row>
    <row r="106" spans="1:3">
      <c r="A106" s="41" t="s">
        <v>589</v>
      </c>
      <c r="B106" s="41" t="s">
        <v>590</v>
      </c>
      <c r="C106" s="41" t="str">
        <f t="shared" si="1"/>
        <v>GU:Guam</v>
      </c>
    </row>
    <row r="107" spans="1:3">
      <c r="A107" s="41" t="s">
        <v>591</v>
      </c>
      <c r="B107" s="41" t="s">
        <v>592</v>
      </c>
      <c r="C107" s="41" t="str">
        <f t="shared" si="1"/>
        <v>GW:Guinea-Bissau</v>
      </c>
    </row>
    <row r="108" spans="1:3">
      <c r="A108" s="41" t="s">
        <v>593</v>
      </c>
      <c r="B108" s="41" t="s">
        <v>594</v>
      </c>
      <c r="C108" s="41" t="str">
        <f t="shared" si="1"/>
        <v>GY:Guyana</v>
      </c>
    </row>
    <row r="109" spans="1:3">
      <c r="A109" s="41" t="s">
        <v>595</v>
      </c>
      <c r="B109" s="41" t="s">
        <v>596</v>
      </c>
      <c r="C109" s="41" t="str">
        <f t="shared" si="1"/>
        <v>HK:Hong Kong</v>
      </c>
    </row>
    <row r="110" spans="1:3">
      <c r="A110" s="41" t="s">
        <v>597</v>
      </c>
      <c r="B110" s="41" t="s">
        <v>598</v>
      </c>
      <c r="C110" s="41" t="str">
        <f t="shared" si="1"/>
        <v>HM:Heard/McDonald</v>
      </c>
    </row>
    <row r="111" spans="1:3">
      <c r="A111" s="41" t="s">
        <v>599</v>
      </c>
      <c r="B111" s="41" t="s">
        <v>600</v>
      </c>
      <c r="C111" s="41" t="str">
        <f t="shared" si="1"/>
        <v>HN:Honduras</v>
      </c>
    </row>
    <row r="112" spans="1:3">
      <c r="A112" s="41" t="s">
        <v>601</v>
      </c>
      <c r="B112" s="41" t="s">
        <v>602</v>
      </c>
      <c r="C112" s="41" t="str">
        <f t="shared" si="1"/>
        <v>HR:Croatia</v>
      </c>
    </row>
    <row r="113" spans="1:3">
      <c r="A113" s="41" t="s">
        <v>603</v>
      </c>
      <c r="B113" s="41" t="s">
        <v>604</v>
      </c>
      <c r="C113" s="41" t="str">
        <f t="shared" si="1"/>
        <v>HT:Haiti</v>
      </c>
    </row>
    <row r="114" spans="1:3">
      <c r="A114" s="41" t="s">
        <v>605</v>
      </c>
      <c r="B114" s="41" t="s">
        <v>606</v>
      </c>
      <c r="C114" s="41" t="str">
        <f t="shared" si="1"/>
        <v>HU:Hungary</v>
      </c>
    </row>
    <row r="115" spans="1:3">
      <c r="A115" s="41" t="s">
        <v>607</v>
      </c>
      <c r="B115" s="41" t="s">
        <v>608</v>
      </c>
      <c r="C115" s="41" t="str">
        <f t="shared" si="1"/>
        <v>ID:Indonesia</v>
      </c>
    </row>
    <row r="116" spans="1:3">
      <c r="A116" s="41" t="s">
        <v>609</v>
      </c>
      <c r="B116" s="41" t="s">
        <v>610</v>
      </c>
      <c r="C116" s="41" t="str">
        <f t="shared" si="1"/>
        <v>IE:Ireland</v>
      </c>
    </row>
    <row r="117" spans="1:3">
      <c r="A117" s="41" t="s">
        <v>611</v>
      </c>
      <c r="B117" s="41" t="s">
        <v>612</v>
      </c>
      <c r="C117" s="41" t="str">
        <f t="shared" si="1"/>
        <v>IL:Israel</v>
      </c>
    </row>
    <row r="118" spans="1:3">
      <c r="A118" s="41" t="s">
        <v>613</v>
      </c>
      <c r="B118" s="41" t="s">
        <v>614</v>
      </c>
      <c r="C118" s="41" t="str">
        <f t="shared" si="1"/>
        <v>IL9:Israel Tollfree</v>
      </c>
    </row>
    <row r="119" spans="1:3">
      <c r="A119" s="41" t="s">
        <v>615</v>
      </c>
      <c r="B119" s="41" t="s">
        <v>616</v>
      </c>
      <c r="C119" s="41" t="str">
        <f t="shared" si="1"/>
        <v>IM:Isle of Man</v>
      </c>
    </row>
    <row r="120" spans="1:3">
      <c r="A120" s="41" t="s">
        <v>617</v>
      </c>
      <c r="B120" s="41" t="s">
        <v>618</v>
      </c>
      <c r="C120" s="41" t="str">
        <f t="shared" si="1"/>
        <v>IN:India</v>
      </c>
    </row>
    <row r="121" spans="1:3">
      <c r="A121" s="41" t="s">
        <v>619</v>
      </c>
      <c r="B121" s="41" t="s">
        <v>620</v>
      </c>
      <c r="C121" s="41" t="str">
        <f t="shared" si="1"/>
        <v>IO:Brit.Ind.Oc.Ter</v>
      </c>
    </row>
    <row r="122" spans="1:3">
      <c r="A122" s="41" t="s">
        <v>621</v>
      </c>
      <c r="B122" s="41" t="s">
        <v>622</v>
      </c>
      <c r="C122" s="41" t="str">
        <f t="shared" si="1"/>
        <v>IQ:Iraq</v>
      </c>
    </row>
    <row r="123" spans="1:3">
      <c r="A123" s="41" t="s">
        <v>623</v>
      </c>
      <c r="B123" s="41" t="s">
        <v>624</v>
      </c>
      <c r="C123" s="41" t="str">
        <f t="shared" si="1"/>
        <v>IR:Islam Rep. Iran</v>
      </c>
    </row>
    <row r="124" spans="1:3">
      <c r="A124" s="41" t="s">
        <v>625</v>
      </c>
      <c r="B124" s="41" t="s">
        <v>626</v>
      </c>
      <c r="C124" s="41" t="str">
        <f t="shared" si="1"/>
        <v>IS:Iceland</v>
      </c>
    </row>
    <row r="125" spans="1:3">
      <c r="A125" s="41" t="s">
        <v>627</v>
      </c>
      <c r="B125" s="41" t="s">
        <v>628</v>
      </c>
      <c r="C125" s="41" t="str">
        <f t="shared" si="1"/>
        <v>IT:Italy</v>
      </c>
    </row>
    <row r="126" spans="1:3">
      <c r="A126" s="41" t="s">
        <v>629</v>
      </c>
      <c r="B126" s="41" t="s">
        <v>630</v>
      </c>
      <c r="C126" s="41" t="str">
        <f t="shared" si="1"/>
        <v>JE:Jersey</v>
      </c>
    </row>
    <row r="127" spans="1:3">
      <c r="A127" s="41" t="s">
        <v>631</v>
      </c>
      <c r="B127" s="41" t="s">
        <v>632</v>
      </c>
      <c r="C127" s="41" t="str">
        <f t="shared" si="1"/>
        <v>JM:Jamaica</v>
      </c>
    </row>
    <row r="128" spans="1:3">
      <c r="A128" s="41" t="s">
        <v>633</v>
      </c>
      <c r="B128" s="41" t="s">
        <v>634</v>
      </c>
      <c r="C128" s="41" t="str">
        <f t="shared" si="1"/>
        <v>JO:Jordan</v>
      </c>
    </row>
    <row r="129" spans="1:3">
      <c r="A129" s="41" t="s">
        <v>195</v>
      </c>
      <c r="B129" s="41" t="s">
        <v>635</v>
      </c>
      <c r="C129" s="41" t="str">
        <f t="shared" si="1"/>
        <v>JP:Japan</v>
      </c>
    </row>
    <row r="130" spans="1:3">
      <c r="A130" s="41" t="s">
        <v>636</v>
      </c>
      <c r="B130" s="41" t="s">
        <v>637</v>
      </c>
      <c r="C130" s="41" t="str">
        <f t="shared" si="1"/>
        <v>KE:Kenya</v>
      </c>
    </row>
    <row r="131" spans="1:3">
      <c r="A131" s="41" t="s">
        <v>638</v>
      </c>
      <c r="B131" s="41" t="s">
        <v>639</v>
      </c>
      <c r="C131" s="41" t="str">
        <f t="shared" ref="C131:C194" si="2">A131&amp;":"&amp;B131</f>
        <v>KG:Kyrgyzstan</v>
      </c>
    </row>
    <row r="132" spans="1:3">
      <c r="A132" s="41" t="s">
        <v>640</v>
      </c>
      <c r="B132" s="41" t="s">
        <v>641</v>
      </c>
      <c r="C132" s="41" t="str">
        <f t="shared" si="2"/>
        <v>KH:Cambodia</v>
      </c>
    </row>
    <row r="133" spans="1:3">
      <c r="A133" s="41" t="s">
        <v>642</v>
      </c>
      <c r="B133" s="41" t="s">
        <v>643</v>
      </c>
      <c r="C133" s="41" t="str">
        <f t="shared" si="2"/>
        <v>KI:Kiribati</v>
      </c>
    </row>
    <row r="134" spans="1:3">
      <c r="A134" s="41" t="s">
        <v>644</v>
      </c>
      <c r="B134" s="41" t="s">
        <v>645</v>
      </c>
      <c r="C134" s="41" t="str">
        <f t="shared" si="2"/>
        <v>KM:Comoros</v>
      </c>
    </row>
    <row r="135" spans="1:3">
      <c r="A135" s="41" t="s">
        <v>646</v>
      </c>
      <c r="B135" s="41" t="s">
        <v>647</v>
      </c>
      <c r="C135" s="41" t="str">
        <f t="shared" si="2"/>
        <v>KN:St. Kitts/Nevis</v>
      </c>
    </row>
    <row r="136" spans="1:3">
      <c r="A136" s="41" t="s">
        <v>648</v>
      </c>
      <c r="B136" s="41" t="s">
        <v>649</v>
      </c>
      <c r="C136" s="41" t="str">
        <f t="shared" si="2"/>
        <v>KP:Korea, Dem.Rep</v>
      </c>
    </row>
    <row r="137" spans="1:3">
      <c r="A137" s="41" t="s">
        <v>650</v>
      </c>
      <c r="B137" s="41" t="s">
        <v>651</v>
      </c>
      <c r="C137" s="41" t="str">
        <f t="shared" si="2"/>
        <v>KR:Korea, Rep. Of</v>
      </c>
    </row>
    <row r="138" spans="1:3">
      <c r="A138" s="41" t="s">
        <v>652</v>
      </c>
      <c r="B138" s="41" t="s">
        <v>653</v>
      </c>
      <c r="C138" s="41" t="str">
        <f t="shared" si="2"/>
        <v>KW:Kuwait</v>
      </c>
    </row>
    <row r="139" spans="1:3">
      <c r="A139" s="41" t="s">
        <v>654</v>
      </c>
      <c r="B139" s="41" t="s">
        <v>655</v>
      </c>
      <c r="C139" s="41" t="str">
        <f t="shared" si="2"/>
        <v>KY:Cayman Islands</v>
      </c>
    </row>
    <row r="140" spans="1:3">
      <c r="A140" s="41" t="s">
        <v>656</v>
      </c>
      <c r="B140" s="41" t="s">
        <v>657</v>
      </c>
      <c r="C140" s="41" t="str">
        <f t="shared" si="2"/>
        <v>KZ:Kazakhstan</v>
      </c>
    </row>
    <row r="141" spans="1:3">
      <c r="A141" s="41" t="s">
        <v>658</v>
      </c>
      <c r="B141" s="41" t="s">
        <v>659</v>
      </c>
      <c r="C141" s="41" t="str">
        <f t="shared" si="2"/>
        <v>LA:Lao, Dem. Rep.</v>
      </c>
    </row>
    <row r="142" spans="1:3">
      <c r="A142" s="41" t="s">
        <v>660</v>
      </c>
      <c r="B142" s="41" t="s">
        <v>661</v>
      </c>
      <c r="C142" s="41" t="str">
        <f t="shared" si="2"/>
        <v>LB:Lebanon</v>
      </c>
    </row>
    <row r="143" spans="1:3">
      <c r="A143" s="41" t="s">
        <v>662</v>
      </c>
      <c r="B143" s="41" t="s">
        <v>663</v>
      </c>
      <c r="C143" s="41" t="str">
        <f t="shared" si="2"/>
        <v>LC:Saint Lucia</v>
      </c>
    </row>
    <row r="144" spans="1:3">
      <c r="A144" s="41" t="s">
        <v>664</v>
      </c>
      <c r="B144" s="41" t="s">
        <v>665</v>
      </c>
      <c r="C144" s="41" t="str">
        <f t="shared" si="2"/>
        <v>LI:Liechtenstein</v>
      </c>
    </row>
    <row r="145" spans="1:3">
      <c r="A145" s="41" t="s">
        <v>666</v>
      </c>
      <c r="B145" s="41" t="s">
        <v>667</v>
      </c>
      <c r="C145" s="41" t="str">
        <f t="shared" si="2"/>
        <v>LK:Sri Lanka</v>
      </c>
    </row>
    <row r="146" spans="1:3">
      <c r="A146" s="41" t="s">
        <v>668</v>
      </c>
      <c r="B146" s="41" t="s">
        <v>669</v>
      </c>
      <c r="C146" s="41" t="str">
        <f t="shared" si="2"/>
        <v>LR:Liberia</v>
      </c>
    </row>
    <row r="147" spans="1:3">
      <c r="A147" s="41" t="s">
        <v>670</v>
      </c>
      <c r="B147" s="41" t="s">
        <v>671</v>
      </c>
      <c r="C147" s="41" t="str">
        <f t="shared" si="2"/>
        <v>LS:Lesotho</v>
      </c>
    </row>
    <row r="148" spans="1:3">
      <c r="A148" s="41" t="s">
        <v>672</v>
      </c>
      <c r="B148" s="41" t="s">
        <v>673</v>
      </c>
      <c r="C148" s="41" t="str">
        <f t="shared" si="2"/>
        <v>LT:Lithuania</v>
      </c>
    </row>
    <row r="149" spans="1:3">
      <c r="A149" s="41" t="s">
        <v>674</v>
      </c>
      <c r="B149" s="41" t="s">
        <v>675</v>
      </c>
      <c r="C149" s="41" t="str">
        <f t="shared" si="2"/>
        <v>LU:Luxembourg</v>
      </c>
    </row>
    <row r="150" spans="1:3">
      <c r="A150" s="41" t="s">
        <v>676</v>
      </c>
      <c r="B150" s="41" t="s">
        <v>677</v>
      </c>
      <c r="C150" s="41" t="str">
        <f t="shared" si="2"/>
        <v>LV:Latvia</v>
      </c>
    </row>
    <row r="151" spans="1:3">
      <c r="A151" s="41" t="s">
        <v>678</v>
      </c>
      <c r="B151" s="41" t="s">
        <v>679</v>
      </c>
      <c r="C151" s="41" t="str">
        <f t="shared" si="2"/>
        <v>LY:Libya</v>
      </c>
    </row>
    <row r="152" spans="1:3">
      <c r="A152" s="41" t="s">
        <v>680</v>
      </c>
      <c r="B152" s="41" t="s">
        <v>681</v>
      </c>
      <c r="C152" s="41" t="str">
        <f t="shared" si="2"/>
        <v>M1:Tanger</v>
      </c>
    </row>
    <row r="153" spans="1:3">
      <c r="A153" s="41" t="s">
        <v>682</v>
      </c>
      <c r="B153" s="41" t="s">
        <v>683</v>
      </c>
      <c r="C153" s="41" t="str">
        <f t="shared" si="2"/>
        <v>MA:Morocco</v>
      </c>
    </row>
    <row r="154" spans="1:3">
      <c r="A154" s="41" t="s">
        <v>684</v>
      </c>
      <c r="B154" s="41" t="s">
        <v>685</v>
      </c>
      <c r="C154" s="41" t="str">
        <f t="shared" si="2"/>
        <v>MA9:MoroccoTollfree</v>
      </c>
    </row>
    <row r="155" spans="1:3">
      <c r="A155" s="41" t="s">
        <v>686</v>
      </c>
      <c r="B155" s="41" t="s">
        <v>687</v>
      </c>
      <c r="C155" s="41" t="str">
        <f t="shared" si="2"/>
        <v>MC:Monaco</v>
      </c>
    </row>
    <row r="156" spans="1:3">
      <c r="A156" s="41" t="s">
        <v>688</v>
      </c>
      <c r="B156" s="41" t="s">
        <v>689</v>
      </c>
      <c r="C156" s="41" t="str">
        <f t="shared" si="2"/>
        <v>MD:Moldova</v>
      </c>
    </row>
    <row r="157" spans="1:3">
      <c r="A157" s="41" t="s">
        <v>690</v>
      </c>
      <c r="B157" s="41" t="s">
        <v>691</v>
      </c>
      <c r="C157" s="41" t="str">
        <f t="shared" si="2"/>
        <v>ME:Montenegro</v>
      </c>
    </row>
    <row r="158" spans="1:3">
      <c r="A158" s="41" t="s">
        <v>692</v>
      </c>
      <c r="B158" s="41" t="s">
        <v>693</v>
      </c>
      <c r="C158" s="41" t="str">
        <f t="shared" si="2"/>
        <v>MF:Saint Martin</v>
      </c>
    </row>
    <row r="159" spans="1:3">
      <c r="A159" s="41" t="s">
        <v>694</v>
      </c>
      <c r="B159" s="41" t="s">
        <v>695</v>
      </c>
      <c r="C159" s="41" t="str">
        <f t="shared" si="2"/>
        <v>MG:Madagascar</v>
      </c>
    </row>
    <row r="160" spans="1:3">
      <c r="A160" s="41" t="s">
        <v>696</v>
      </c>
      <c r="B160" s="41" t="s">
        <v>697</v>
      </c>
      <c r="C160" s="41" t="str">
        <f t="shared" si="2"/>
        <v>MH:Marshall Isl.</v>
      </c>
    </row>
    <row r="161" spans="1:3">
      <c r="A161" s="41" t="s">
        <v>698</v>
      </c>
      <c r="B161" s="41" t="s">
        <v>699</v>
      </c>
      <c r="C161" s="41" t="str">
        <f t="shared" si="2"/>
        <v>MK:Macedonia</v>
      </c>
    </row>
    <row r="162" spans="1:3">
      <c r="A162" s="41" t="s">
        <v>700</v>
      </c>
      <c r="B162" s="41" t="s">
        <v>701</v>
      </c>
      <c r="C162" s="41" t="str">
        <f t="shared" si="2"/>
        <v>ML:Mali</v>
      </c>
    </row>
    <row r="163" spans="1:3">
      <c r="A163" s="41" t="s">
        <v>702</v>
      </c>
      <c r="B163" s="41" t="s">
        <v>703</v>
      </c>
      <c r="C163" s="41" t="str">
        <f t="shared" si="2"/>
        <v>MM:Myanmar</v>
      </c>
    </row>
    <row r="164" spans="1:3">
      <c r="A164" s="41" t="s">
        <v>704</v>
      </c>
      <c r="B164" s="41" t="s">
        <v>705</v>
      </c>
      <c r="C164" s="41" t="str">
        <f t="shared" si="2"/>
        <v>MN:Mongolia</v>
      </c>
    </row>
    <row r="165" spans="1:3">
      <c r="A165" s="41" t="s">
        <v>706</v>
      </c>
      <c r="B165" s="41" t="s">
        <v>707</v>
      </c>
      <c r="C165" s="41" t="str">
        <f t="shared" si="2"/>
        <v>MO:Macao</v>
      </c>
    </row>
    <row r="166" spans="1:3">
      <c r="A166" s="41" t="s">
        <v>708</v>
      </c>
      <c r="B166" s="41" t="s">
        <v>709</v>
      </c>
      <c r="C166" s="41" t="str">
        <f t="shared" si="2"/>
        <v>MP:N. Mariana Isl.</v>
      </c>
    </row>
    <row r="167" spans="1:3">
      <c r="A167" s="41" t="s">
        <v>710</v>
      </c>
      <c r="B167" s="41" t="s">
        <v>711</v>
      </c>
      <c r="C167" s="41" t="str">
        <f t="shared" si="2"/>
        <v>MQ:Martinique</v>
      </c>
    </row>
    <row r="168" spans="1:3">
      <c r="A168" s="41" t="s">
        <v>712</v>
      </c>
      <c r="B168" s="41" t="s">
        <v>713</v>
      </c>
      <c r="C168" s="41" t="str">
        <f t="shared" si="2"/>
        <v>MR:Mauritania</v>
      </c>
    </row>
    <row r="169" spans="1:3">
      <c r="A169" s="41" t="s">
        <v>714</v>
      </c>
      <c r="B169" s="41" t="s">
        <v>715</v>
      </c>
      <c r="C169" s="41" t="str">
        <f t="shared" si="2"/>
        <v>MS:Montserrat</v>
      </c>
    </row>
    <row r="170" spans="1:3">
      <c r="A170" s="41" t="s">
        <v>716</v>
      </c>
      <c r="B170" s="41" t="s">
        <v>717</v>
      </c>
      <c r="C170" s="41" t="str">
        <f t="shared" si="2"/>
        <v>MT:Malta</v>
      </c>
    </row>
    <row r="171" spans="1:3">
      <c r="A171" s="41" t="s">
        <v>718</v>
      </c>
      <c r="B171" s="41" t="s">
        <v>719</v>
      </c>
      <c r="C171" s="41" t="str">
        <f t="shared" si="2"/>
        <v>MU:Mauritius</v>
      </c>
    </row>
    <row r="172" spans="1:3">
      <c r="A172" s="41" t="s">
        <v>720</v>
      </c>
      <c r="B172" s="41" t="s">
        <v>721</v>
      </c>
      <c r="C172" s="41" t="str">
        <f t="shared" si="2"/>
        <v>MV:Maldives</v>
      </c>
    </row>
    <row r="173" spans="1:3">
      <c r="A173" s="41" t="s">
        <v>722</v>
      </c>
      <c r="B173" s="41" t="s">
        <v>723</v>
      </c>
      <c r="C173" s="41" t="str">
        <f t="shared" si="2"/>
        <v>MW:Malawi</v>
      </c>
    </row>
    <row r="174" spans="1:3">
      <c r="A174" s="41" t="s">
        <v>724</v>
      </c>
      <c r="B174" s="41" t="s">
        <v>725</v>
      </c>
      <c r="C174" s="41" t="str">
        <f t="shared" si="2"/>
        <v>MX:Mexico</v>
      </c>
    </row>
    <row r="175" spans="1:3">
      <c r="A175" s="41" t="s">
        <v>726</v>
      </c>
      <c r="B175" s="41" t="s">
        <v>727</v>
      </c>
      <c r="C175" s="41" t="str">
        <f t="shared" si="2"/>
        <v>MY:Malaysia</v>
      </c>
    </row>
    <row r="176" spans="1:3">
      <c r="A176" s="41" t="s">
        <v>728</v>
      </c>
      <c r="B176" s="41" t="s">
        <v>729</v>
      </c>
      <c r="C176" s="41" t="str">
        <f t="shared" si="2"/>
        <v>MZ:Mozambique</v>
      </c>
    </row>
    <row r="177" spans="1:3">
      <c r="A177" s="41" t="s">
        <v>730</v>
      </c>
      <c r="B177" s="41" t="s">
        <v>731</v>
      </c>
      <c r="C177" s="41" t="str">
        <f t="shared" si="2"/>
        <v>NA:Namibia</v>
      </c>
    </row>
    <row r="178" spans="1:3">
      <c r="A178" s="41" t="s">
        <v>732</v>
      </c>
      <c r="B178" s="41" t="s">
        <v>733</v>
      </c>
      <c r="C178" s="41" t="str">
        <f t="shared" si="2"/>
        <v>NC:New Caledonia</v>
      </c>
    </row>
    <row r="179" spans="1:3">
      <c r="A179" s="41" t="s">
        <v>734</v>
      </c>
      <c r="B179" s="41" t="s">
        <v>735</v>
      </c>
      <c r="C179" s="41" t="str">
        <f t="shared" si="2"/>
        <v>NE:Niger</v>
      </c>
    </row>
    <row r="180" spans="1:3">
      <c r="A180" s="41" t="s">
        <v>736</v>
      </c>
      <c r="B180" s="41" t="s">
        <v>737</v>
      </c>
      <c r="C180" s="41" t="str">
        <f t="shared" si="2"/>
        <v>NF:Norfolk Island</v>
      </c>
    </row>
    <row r="181" spans="1:3">
      <c r="A181" s="41" t="s">
        <v>738</v>
      </c>
      <c r="B181" s="41" t="s">
        <v>739</v>
      </c>
      <c r="C181" s="41" t="str">
        <f t="shared" si="2"/>
        <v>NG:Nigeria</v>
      </c>
    </row>
    <row r="182" spans="1:3">
      <c r="A182" s="41" t="s">
        <v>740</v>
      </c>
      <c r="B182" s="41" t="s">
        <v>741</v>
      </c>
      <c r="C182" s="41" t="str">
        <f t="shared" si="2"/>
        <v>NI:Nicaragua</v>
      </c>
    </row>
    <row r="183" spans="1:3">
      <c r="A183" s="41" t="s">
        <v>742</v>
      </c>
      <c r="B183" s="41" t="s">
        <v>743</v>
      </c>
      <c r="C183" s="41" t="str">
        <f t="shared" si="2"/>
        <v>NL:Netherlands</v>
      </c>
    </row>
    <row r="184" spans="1:3">
      <c r="A184" s="41" t="s">
        <v>744</v>
      </c>
      <c r="B184" s="41" t="s">
        <v>745</v>
      </c>
      <c r="C184" s="41" t="str">
        <f t="shared" si="2"/>
        <v>NO:Norway</v>
      </c>
    </row>
    <row r="185" spans="1:3">
      <c r="A185" s="41" t="s">
        <v>746</v>
      </c>
      <c r="B185" s="41" t="s">
        <v>747</v>
      </c>
      <c r="C185" s="41" t="str">
        <f t="shared" si="2"/>
        <v>NO9:Norway FreeZone</v>
      </c>
    </row>
    <row r="186" spans="1:3">
      <c r="A186" s="41" t="s">
        <v>748</v>
      </c>
      <c r="B186" s="41" t="s">
        <v>749</v>
      </c>
      <c r="C186" s="41" t="str">
        <f t="shared" si="2"/>
        <v>NP:Nepal</v>
      </c>
    </row>
    <row r="187" spans="1:3">
      <c r="A187" s="41" t="s">
        <v>750</v>
      </c>
      <c r="B187" s="41" t="s">
        <v>751</v>
      </c>
      <c r="C187" s="41" t="str">
        <f t="shared" si="2"/>
        <v>NR:Nauru</v>
      </c>
    </row>
    <row r="188" spans="1:3">
      <c r="A188" s="41" t="s">
        <v>752</v>
      </c>
      <c r="B188" s="41" t="s">
        <v>753</v>
      </c>
      <c r="C188" s="41" t="str">
        <f t="shared" si="2"/>
        <v>NU:Niue</v>
      </c>
    </row>
    <row r="189" spans="1:3">
      <c r="A189" s="41" t="s">
        <v>754</v>
      </c>
      <c r="B189" s="41" t="s">
        <v>755</v>
      </c>
      <c r="C189" s="41" t="str">
        <f t="shared" si="2"/>
        <v>NZ:New Zealand</v>
      </c>
    </row>
    <row r="190" spans="1:3">
      <c r="A190" s="41" t="s">
        <v>756</v>
      </c>
      <c r="B190" s="41" t="s">
        <v>757</v>
      </c>
      <c r="C190" s="41" t="str">
        <f t="shared" si="2"/>
        <v>OM:Oman</v>
      </c>
    </row>
    <row r="191" spans="1:3">
      <c r="A191" s="41" t="s">
        <v>758</v>
      </c>
      <c r="B191" s="41" t="s">
        <v>759</v>
      </c>
      <c r="C191" s="41" t="str">
        <f t="shared" si="2"/>
        <v>P1:Azores</v>
      </c>
    </row>
    <row r="192" spans="1:3">
      <c r="A192" s="41" t="s">
        <v>760</v>
      </c>
      <c r="B192" s="41" t="s">
        <v>761</v>
      </c>
      <c r="C192" s="41" t="str">
        <f t="shared" si="2"/>
        <v>PA:Panama</v>
      </c>
    </row>
    <row r="193" spans="1:3">
      <c r="A193" s="41" t="s">
        <v>762</v>
      </c>
      <c r="B193" s="41" t="s">
        <v>763</v>
      </c>
      <c r="C193" s="41" t="str">
        <f t="shared" si="2"/>
        <v>PE:Peru</v>
      </c>
    </row>
    <row r="194" spans="1:3">
      <c r="A194" s="41" t="s">
        <v>764</v>
      </c>
      <c r="B194" s="41" t="s">
        <v>765</v>
      </c>
      <c r="C194" s="41" t="str">
        <f t="shared" si="2"/>
        <v>PF:Frenc.Polynesia</v>
      </c>
    </row>
    <row r="195" spans="1:3">
      <c r="A195" s="41" t="s">
        <v>766</v>
      </c>
      <c r="B195" s="41" t="s">
        <v>767</v>
      </c>
      <c r="C195" s="41" t="str">
        <f t="shared" ref="C195:C258" si="3">A195&amp;":"&amp;B195</f>
        <v>PG:Papua N. Guinea</v>
      </c>
    </row>
    <row r="196" spans="1:3">
      <c r="A196" s="41" t="s">
        <v>768</v>
      </c>
      <c r="B196" s="41" t="s">
        <v>769</v>
      </c>
      <c r="C196" s="41" t="str">
        <f t="shared" si="3"/>
        <v>PH:Philippines</v>
      </c>
    </row>
    <row r="197" spans="1:3">
      <c r="A197" s="41" t="s">
        <v>770</v>
      </c>
      <c r="B197" s="41" t="s">
        <v>771</v>
      </c>
      <c r="C197" s="41" t="str">
        <f t="shared" si="3"/>
        <v>PK:Pakistan</v>
      </c>
    </row>
    <row r="198" spans="1:3">
      <c r="A198" s="41" t="s">
        <v>772</v>
      </c>
      <c r="B198" s="41" t="s">
        <v>773</v>
      </c>
      <c r="C198" s="41" t="str">
        <f t="shared" si="3"/>
        <v>PL:Poland</v>
      </c>
    </row>
    <row r="199" spans="1:3">
      <c r="A199" s="41" t="s">
        <v>774</v>
      </c>
      <c r="B199" s="41" t="s">
        <v>775</v>
      </c>
      <c r="C199" s="41" t="str">
        <f t="shared" si="3"/>
        <v>PM:St. Pierre/Miq.</v>
      </c>
    </row>
    <row r="200" spans="1:3">
      <c r="A200" s="41" t="s">
        <v>776</v>
      </c>
      <c r="B200" s="41" t="s">
        <v>777</v>
      </c>
      <c r="C200" s="41" t="str">
        <f t="shared" si="3"/>
        <v>PN:Pitcairn</v>
      </c>
    </row>
    <row r="201" spans="1:3">
      <c r="A201" s="41" t="s">
        <v>778</v>
      </c>
      <c r="B201" s="41" t="s">
        <v>779</v>
      </c>
      <c r="C201" s="41" t="str">
        <f t="shared" si="3"/>
        <v>PR:Puerto Rico</v>
      </c>
    </row>
    <row r="202" spans="1:3">
      <c r="A202" s="41" t="s">
        <v>780</v>
      </c>
      <c r="B202" s="41" t="s">
        <v>781</v>
      </c>
      <c r="C202" s="41" t="str">
        <f t="shared" si="3"/>
        <v>PS:Palaest. Author</v>
      </c>
    </row>
    <row r="203" spans="1:3">
      <c r="A203" s="41" t="s">
        <v>782</v>
      </c>
      <c r="B203" s="41" t="s">
        <v>783</v>
      </c>
      <c r="C203" s="41" t="str">
        <f t="shared" si="3"/>
        <v>PT:Portugal</v>
      </c>
    </row>
    <row r="204" spans="1:3">
      <c r="A204" s="41" t="s">
        <v>784</v>
      </c>
      <c r="B204" s="41" t="s">
        <v>785</v>
      </c>
      <c r="C204" s="41" t="str">
        <f t="shared" si="3"/>
        <v>PW:Palau</v>
      </c>
    </row>
    <row r="205" spans="1:3">
      <c r="A205" s="41" t="s">
        <v>786</v>
      </c>
      <c r="B205" s="41" t="s">
        <v>787</v>
      </c>
      <c r="C205" s="41" t="str">
        <f t="shared" si="3"/>
        <v>PY:Paraguay</v>
      </c>
    </row>
    <row r="206" spans="1:3">
      <c r="A206" s="41" t="s">
        <v>788</v>
      </c>
      <c r="B206" s="41" t="s">
        <v>789</v>
      </c>
      <c r="C206" s="41" t="str">
        <f t="shared" si="3"/>
        <v>QA:Qatar</v>
      </c>
    </row>
    <row r="207" spans="1:3">
      <c r="A207" s="41" t="s">
        <v>790</v>
      </c>
      <c r="B207" s="41" t="s">
        <v>791</v>
      </c>
      <c r="C207" s="41" t="str">
        <f t="shared" si="3"/>
        <v>QU:Undef. Countr.</v>
      </c>
    </row>
    <row r="208" spans="1:3">
      <c r="A208" s="41" t="s">
        <v>792</v>
      </c>
      <c r="B208" s="41" t="s">
        <v>793</v>
      </c>
      <c r="C208" s="41" t="str">
        <f t="shared" si="3"/>
        <v>RE:Reunion</v>
      </c>
    </row>
    <row r="209" spans="1:3">
      <c r="A209" s="41" t="s">
        <v>794</v>
      </c>
      <c r="B209" s="41" t="s">
        <v>795</v>
      </c>
      <c r="C209" s="41" t="str">
        <f t="shared" si="3"/>
        <v>RO:Romania</v>
      </c>
    </row>
    <row r="210" spans="1:3">
      <c r="A210" s="41" t="s">
        <v>796</v>
      </c>
      <c r="B210" s="41" t="s">
        <v>797</v>
      </c>
      <c r="C210" s="41" t="str">
        <f t="shared" si="3"/>
        <v>RS:Serbia</v>
      </c>
    </row>
    <row r="211" spans="1:3">
      <c r="A211" s="41" t="s">
        <v>798</v>
      </c>
      <c r="B211" s="41" t="s">
        <v>799</v>
      </c>
      <c r="C211" s="41" t="str">
        <f t="shared" si="3"/>
        <v>RU:Russian Fed.</v>
      </c>
    </row>
    <row r="212" spans="1:3">
      <c r="A212" s="41" t="s">
        <v>800</v>
      </c>
      <c r="B212" s="41" t="s">
        <v>801</v>
      </c>
      <c r="C212" s="41" t="str">
        <f t="shared" si="3"/>
        <v>RW:Rwanda</v>
      </c>
    </row>
    <row r="213" spans="1:3">
      <c r="A213" s="41" t="s">
        <v>802</v>
      </c>
      <c r="B213" s="41" t="s">
        <v>803</v>
      </c>
      <c r="C213" s="41" t="str">
        <f t="shared" si="3"/>
        <v>SA:Saudi Arabia</v>
      </c>
    </row>
    <row r="214" spans="1:3">
      <c r="A214" s="41" t="s">
        <v>804</v>
      </c>
      <c r="B214" s="41" t="s">
        <v>805</v>
      </c>
      <c r="C214" s="41" t="str">
        <f t="shared" si="3"/>
        <v>SB:Solomon Islands</v>
      </c>
    </row>
    <row r="215" spans="1:3">
      <c r="A215" s="41" t="s">
        <v>806</v>
      </c>
      <c r="B215" s="41" t="s">
        <v>807</v>
      </c>
      <c r="C215" s="41" t="str">
        <f t="shared" si="3"/>
        <v>SC:Seychelles</v>
      </c>
    </row>
    <row r="216" spans="1:3">
      <c r="A216" s="41" t="s">
        <v>808</v>
      </c>
      <c r="B216" s="41" t="s">
        <v>809</v>
      </c>
      <c r="C216" s="41" t="str">
        <f t="shared" si="3"/>
        <v>SD:Sudan</v>
      </c>
    </row>
    <row r="217" spans="1:3">
      <c r="A217" s="41" t="s">
        <v>810</v>
      </c>
      <c r="B217" s="41" t="s">
        <v>811</v>
      </c>
      <c r="C217" s="41" t="str">
        <f t="shared" si="3"/>
        <v>SE:Sweden</v>
      </c>
    </row>
    <row r="218" spans="1:3">
      <c r="A218" s="41" t="s">
        <v>812</v>
      </c>
      <c r="B218" s="41" t="s">
        <v>813</v>
      </c>
      <c r="C218" s="41" t="str">
        <f t="shared" si="3"/>
        <v>SG:Singapore</v>
      </c>
    </row>
    <row r="219" spans="1:3">
      <c r="A219" s="41" t="s">
        <v>814</v>
      </c>
      <c r="B219" s="41" t="s">
        <v>815</v>
      </c>
      <c r="C219" s="41" t="str">
        <f t="shared" si="3"/>
        <v>SG9:SGP (tollfree)</v>
      </c>
    </row>
    <row r="220" spans="1:3">
      <c r="A220" s="41" t="s">
        <v>816</v>
      </c>
      <c r="B220" s="41" t="s">
        <v>817</v>
      </c>
      <c r="C220" s="41" t="str">
        <f t="shared" si="3"/>
        <v>SH:Saint Helena</v>
      </c>
    </row>
    <row r="221" spans="1:3">
      <c r="A221" s="41" t="s">
        <v>818</v>
      </c>
      <c r="B221" s="41" t="s">
        <v>819</v>
      </c>
      <c r="C221" s="41" t="str">
        <f t="shared" si="3"/>
        <v>SI:Slovenia</v>
      </c>
    </row>
    <row r="222" spans="1:3">
      <c r="A222" s="41" t="s">
        <v>820</v>
      </c>
      <c r="B222" s="41" t="s">
        <v>821</v>
      </c>
      <c r="C222" s="41" t="str">
        <f t="shared" si="3"/>
        <v>SJ:Svalbard</v>
      </c>
    </row>
    <row r="223" spans="1:3">
      <c r="A223" s="41" t="s">
        <v>822</v>
      </c>
      <c r="B223" s="41" t="s">
        <v>823</v>
      </c>
      <c r="C223" s="41" t="str">
        <f t="shared" si="3"/>
        <v>SK:Slovakia</v>
      </c>
    </row>
    <row r="224" spans="1:3">
      <c r="A224" s="41" t="s">
        <v>824</v>
      </c>
      <c r="B224" s="41" t="s">
        <v>825</v>
      </c>
      <c r="C224" s="41" t="str">
        <f t="shared" si="3"/>
        <v>SL:Sierra Leone</v>
      </c>
    </row>
    <row r="225" spans="1:3">
      <c r="A225" s="41" t="s">
        <v>826</v>
      </c>
      <c r="B225" s="41" t="s">
        <v>827</v>
      </c>
      <c r="C225" s="41" t="str">
        <f t="shared" si="3"/>
        <v>SM:San Marino</v>
      </c>
    </row>
    <row r="226" spans="1:3">
      <c r="A226" s="41" t="s">
        <v>828</v>
      </c>
      <c r="B226" s="41" t="s">
        <v>829</v>
      </c>
      <c r="C226" s="41" t="str">
        <f t="shared" si="3"/>
        <v>SN:Senegal</v>
      </c>
    </row>
    <row r="227" spans="1:3">
      <c r="A227" s="41" t="s">
        <v>830</v>
      </c>
      <c r="B227" s="41" t="s">
        <v>831</v>
      </c>
      <c r="C227" s="41" t="str">
        <f t="shared" si="3"/>
        <v>SO:Somalia</v>
      </c>
    </row>
    <row r="228" spans="1:3">
      <c r="A228" s="41" t="s">
        <v>832</v>
      </c>
      <c r="B228" s="41" t="s">
        <v>833</v>
      </c>
      <c r="C228" s="41" t="str">
        <f t="shared" si="3"/>
        <v>SR:Suriname</v>
      </c>
    </row>
    <row r="229" spans="1:3">
      <c r="A229" s="41" t="s">
        <v>834</v>
      </c>
      <c r="B229" s="41" t="s">
        <v>835</v>
      </c>
      <c r="C229" s="41" t="str">
        <f t="shared" si="3"/>
        <v>SS:South Sudan</v>
      </c>
    </row>
    <row r="230" spans="1:3">
      <c r="A230" s="41" t="s">
        <v>836</v>
      </c>
      <c r="B230" s="41" t="s">
        <v>837</v>
      </c>
      <c r="C230" s="41" t="str">
        <f t="shared" si="3"/>
        <v>ST:S.Tome/Principe</v>
      </c>
    </row>
    <row r="231" spans="1:3">
      <c r="A231" s="41" t="s">
        <v>838</v>
      </c>
      <c r="B231" s="41" t="s">
        <v>839</v>
      </c>
      <c r="C231" s="41" t="str">
        <f t="shared" si="3"/>
        <v>SV:El Salvador</v>
      </c>
    </row>
    <row r="232" spans="1:3">
      <c r="A232" s="41" t="s">
        <v>840</v>
      </c>
      <c r="B232" s="41" t="s">
        <v>841</v>
      </c>
      <c r="C232" s="41" t="str">
        <f t="shared" si="3"/>
        <v>SX:Sint Maarten</v>
      </c>
    </row>
    <row r="233" spans="1:3">
      <c r="A233" s="41" t="s">
        <v>842</v>
      </c>
      <c r="B233" s="41" t="s">
        <v>843</v>
      </c>
      <c r="C233" s="41" t="str">
        <f t="shared" si="3"/>
        <v>SY:Syrian Arab Rep</v>
      </c>
    </row>
    <row r="234" spans="1:3">
      <c r="A234" s="41" t="s">
        <v>844</v>
      </c>
      <c r="B234" s="41" t="s">
        <v>845</v>
      </c>
      <c r="C234" s="41" t="str">
        <f t="shared" si="3"/>
        <v>SZ:Swaziland</v>
      </c>
    </row>
    <row r="235" spans="1:3">
      <c r="A235" s="41" t="s">
        <v>846</v>
      </c>
      <c r="B235" s="41" t="s">
        <v>847</v>
      </c>
      <c r="C235" s="41" t="str">
        <f t="shared" si="3"/>
        <v>TC:Turks/Cai. Isl.</v>
      </c>
    </row>
    <row r="236" spans="1:3">
      <c r="A236" s="41" t="s">
        <v>848</v>
      </c>
      <c r="B236" s="41" t="s">
        <v>849</v>
      </c>
      <c r="C236" s="41" t="str">
        <f t="shared" si="3"/>
        <v>TD:Chad</v>
      </c>
    </row>
    <row r="237" spans="1:3">
      <c r="A237" s="41" t="s">
        <v>850</v>
      </c>
      <c r="B237" s="41" t="s">
        <v>851</v>
      </c>
      <c r="C237" s="41" t="str">
        <f t="shared" si="3"/>
        <v>TF:French S. Terr.</v>
      </c>
    </row>
    <row r="238" spans="1:3">
      <c r="A238" s="41" t="s">
        <v>852</v>
      </c>
      <c r="B238" s="41" t="s">
        <v>853</v>
      </c>
      <c r="C238" s="41" t="str">
        <f t="shared" si="3"/>
        <v>TG:Togo</v>
      </c>
    </row>
    <row r="239" spans="1:3">
      <c r="A239" s="41" t="s">
        <v>854</v>
      </c>
      <c r="B239" s="41" t="s">
        <v>855</v>
      </c>
      <c r="C239" s="41" t="str">
        <f t="shared" si="3"/>
        <v>TH:Thailand</v>
      </c>
    </row>
    <row r="240" spans="1:3">
      <c r="A240" s="41" t="s">
        <v>856</v>
      </c>
      <c r="B240" s="41" t="s">
        <v>857</v>
      </c>
      <c r="C240" s="41" t="str">
        <f t="shared" si="3"/>
        <v>TJ:Tajikistan</v>
      </c>
    </row>
    <row r="241" spans="1:3">
      <c r="A241" s="41" t="s">
        <v>858</v>
      </c>
      <c r="B241" s="41" t="s">
        <v>859</v>
      </c>
      <c r="C241" s="41" t="str">
        <f t="shared" si="3"/>
        <v>TK:Tokelau</v>
      </c>
    </row>
    <row r="242" spans="1:3">
      <c r="A242" s="41" t="s">
        <v>860</v>
      </c>
      <c r="B242" s="41" t="s">
        <v>861</v>
      </c>
      <c r="C242" s="41" t="str">
        <f t="shared" si="3"/>
        <v>TL:Timor-Leste</v>
      </c>
    </row>
    <row r="243" spans="1:3">
      <c r="A243" s="41" t="s">
        <v>862</v>
      </c>
      <c r="B243" s="41" t="s">
        <v>863</v>
      </c>
      <c r="C243" s="41" t="str">
        <f t="shared" si="3"/>
        <v>TM:Turkmenistan</v>
      </c>
    </row>
    <row r="244" spans="1:3">
      <c r="A244" s="41" t="s">
        <v>864</v>
      </c>
      <c r="B244" s="41" t="s">
        <v>865</v>
      </c>
      <c r="C244" s="41" t="str">
        <f t="shared" si="3"/>
        <v>TN:Tunisia</v>
      </c>
    </row>
    <row r="245" spans="1:3">
      <c r="A245" s="41" t="s">
        <v>866</v>
      </c>
      <c r="B245" s="41" t="s">
        <v>867</v>
      </c>
      <c r="C245" s="41" t="str">
        <f t="shared" si="3"/>
        <v>TO:Tonga</v>
      </c>
    </row>
    <row r="246" spans="1:3">
      <c r="A246" s="41" t="s">
        <v>868</v>
      </c>
      <c r="B246" s="41" t="s">
        <v>869</v>
      </c>
      <c r="C246" s="41" t="str">
        <f t="shared" si="3"/>
        <v>TP:East Timor</v>
      </c>
    </row>
    <row r="247" spans="1:3">
      <c r="A247" s="41" t="s">
        <v>870</v>
      </c>
      <c r="B247" s="41" t="s">
        <v>871</v>
      </c>
      <c r="C247" s="41" t="str">
        <f t="shared" si="3"/>
        <v>TR:Turkey</v>
      </c>
    </row>
    <row r="248" spans="1:3">
      <c r="A248" s="41" t="s">
        <v>872</v>
      </c>
      <c r="B248" s="41" t="s">
        <v>873</v>
      </c>
      <c r="C248" s="41" t="str">
        <f t="shared" si="3"/>
        <v>TT:Trinidad/Tobago</v>
      </c>
    </row>
    <row r="249" spans="1:3">
      <c r="A249" s="41" t="s">
        <v>874</v>
      </c>
      <c r="B249" s="41" t="s">
        <v>875</v>
      </c>
      <c r="C249" s="41" t="str">
        <f t="shared" si="3"/>
        <v>TV:Tuvalu</v>
      </c>
    </row>
    <row r="250" spans="1:3">
      <c r="A250" s="41" t="s">
        <v>876</v>
      </c>
      <c r="B250" s="41" t="s">
        <v>877</v>
      </c>
      <c r="C250" s="41" t="str">
        <f t="shared" si="3"/>
        <v>TW:Taiwan</v>
      </c>
    </row>
    <row r="251" spans="1:3">
      <c r="A251" s="41" t="s">
        <v>878</v>
      </c>
      <c r="B251" s="41" t="s">
        <v>879</v>
      </c>
      <c r="C251" s="41" t="str">
        <f t="shared" si="3"/>
        <v>TW9:Taiwan(tolfree)</v>
      </c>
    </row>
    <row r="252" spans="1:3">
      <c r="A252" s="41" t="s">
        <v>880</v>
      </c>
      <c r="B252" s="41" t="s">
        <v>881</v>
      </c>
      <c r="C252" s="41" t="str">
        <f t="shared" si="3"/>
        <v>TZ:Tanzania, Rep.</v>
      </c>
    </row>
    <row r="253" spans="1:3">
      <c r="A253" s="41" t="s">
        <v>882</v>
      </c>
      <c r="B253" s="41" t="s">
        <v>883</v>
      </c>
      <c r="C253" s="41" t="str">
        <f t="shared" si="3"/>
        <v>UA:Ukraine</v>
      </c>
    </row>
    <row r="254" spans="1:3">
      <c r="A254" s="41" t="s">
        <v>884</v>
      </c>
      <c r="B254" s="41" t="s">
        <v>885</v>
      </c>
      <c r="C254" s="41" t="str">
        <f t="shared" si="3"/>
        <v>UA9:Ukraine Freep.</v>
      </c>
    </row>
    <row r="255" spans="1:3">
      <c r="A255" s="41" t="s">
        <v>886</v>
      </c>
      <c r="B255" s="41" t="s">
        <v>887</v>
      </c>
      <c r="C255" s="41" t="str">
        <f t="shared" si="3"/>
        <v>UG:Uganda</v>
      </c>
    </row>
    <row r="256" spans="1:3">
      <c r="A256" s="41" t="s">
        <v>888</v>
      </c>
      <c r="B256" s="41" t="s">
        <v>889</v>
      </c>
      <c r="C256" s="41" t="str">
        <f t="shared" si="3"/>
        <v>UM:US Minor Isl.</v>
      </c>
    </row>
    <row r="257" spans="1:3">
      <c r="A257" s="41" t="s">
        <v>890</v>
      </c>
      <c r="B257" s="41" t="s">
        <v>891</v>
      </c>
      <c r="C257" s="41" t="str">
        <f t="shared" si="3"/>
        <v>US:United States</v>
      </c>
    </row>
    <row r="258" spans="1:3">
      <c r="A258" s="41" t="s">
        <v>892</v>
      </c>
      <c r="B258" s="41" t="s">
        <v>893</v>
      </c>
      <c r="C258" s="41" t="str">
        <f t="shared" si="3"/>
        <v>US9:USA Tollfree</v>
      </c>
    </row>
    <row r="259" spans="1:3">
      <c r="A259" s="41" t="s">
        <v>894</v>
      </c>
      <c r="B259" s="41" t="s">
        <v>895</v>
      </c>
      <c r="C259" s="41" t="str">
        <f t="shared" ref="C259:C285" si="4">A259&amp;":"&amp;B259</f>
        <v>UY:Uruguay</v>
      </c>
    </row>
    <row r="260" spans="1:3">
      <c r="A260" s="41" t="s">
        <v>896</v>
      </c>
      <c r="B260" s="41" t="s">
        <v>897</v>
      </c>
      <c r="C260" s="41" t="str">
        <f t="shared" si="4"/>
        <v>UY9:UY Freeport</v>
      </c>
    </row>
    <row r="261" spans="1:3">
      <c r="A261" s="41" t="s">
        <v>898</v>
      </c>
      <c r="B261" s="41" t="s">
        <v>899</v>
      </c>
      <c r="C261" s="41" t="str">
        <f t="shared" si="4"/>
        <v>UZ:Uzbekistan</v>
      </c>
    </row>
    <row r="262" spans="1:3">
      <c r="A262" s="41" t="s">
        <v>900</v>
      </c>
      <c r="B262" s="41" t="s">
        <v>901</v>
      </c>
      <c r="C262" s="41" t="str">
        <f t="shared" si="4"/>
        <v>VA:Holy See</v>
      </c>
    </row>
    <row r="263" spans="1:3">
      <c r="A263" s="41" t="s">
        <v>902</v>
      </c>
      <c r="B263" s="41" t="s">
        <v>903</v>
      </c>
      <c r="C263" s="41" t="str">
        <f t="shared" si="4"/>
        <v>VC:St. Vincent/Gr.</v>
      </c>
    </row>
    <row r="264" spans="1:3">
      <c r="A264" s="41" t="s">
        <v>904</v>
      </c>
      <c r="B264" s="41" t="s">
        <v>905</v>
      </c>
      <c r="C264" s="41" t="str">
        <f t="shared" si="4"/>
        <v>VE:Venezuela,Bol.R</v>
      </c>
    </row>
    <row r="265" spans="1:3">
      <c r="A265" s="41" t="s">
        <v>906</v>
      </c>
      <c r="B265" s="41" t="s">
        <v>907</v>
      </c>
      <c r="C265" s="41" t="str">
        <f t="shared" si="4"/>
        <v>VG:Virgin Is. Brit</v>
      </c>
    </row>
    <row r="266" spans="1:3">
      <c r="A266" s="41" t="s">
        <v>908</v>
      </c>
      <c r="B266" s="41" t="s">
        <v>909</v>
      </c>
      <c r="C266" s="41" t="str">
        <f t="shared" si="4"/>
        <v>VI:Virgin Is. U.S.</v>
      </c>
    </row>
    <row r="267" spans="1:3">
      <c r="A267" s="41" t="s">
        <v>910</v>
      </c>
      <c r="B267" s="41" t="s">
        <v>911</v>
      </c>
      <c r="C267" s="41" t="str">
        <f t="shared" si="4"/>
        <v>VN:Viet Nam</v>
      </c>
    </row>
    <row r="268" spans="1:3">
      <c r="A268" s="41" t="s">
        <v>912</v>
      </c>
      <c r="B268" s="41" t="s">
        <v>913</v>
      </c>
      <c r="C268" s="41" t="str">
        <f t="shared" si="4"/>
        <v>VU:Vanuatu</v>
      </c>
    </row>
    <row r="269" spans="1:3">
      <c r="A269" s="41" t="s">
        <v>914</v>
      </c>
      <c r="B269" s="41" t="s">
        <v>915</v>
      </c>
      <c r="C269" s="41" t="str">
        <f t="shared" si="4"/>
        <v>WF:Wallis/Futuna</v>
      </c>
    </row>
    <row r="270" spans="1:3">
      <c r="A270" s="41" t="s">
        <v>916</v>
      </c>
      <c r="B270" s="41" t="s">
        <v>917</v>
      </c>
      <c r="C270" s="41" t="str">
        <f t="shared" si="4"/>
        <v>WS:Samoa</v>
      </c>
    </row>
    <row r="271" spans="1:3">
      <c r="A271" s="41" t="s">
        <v>918</v>
      </c>
      <c r="B271" s="41" t="s">
        <v>919</v>
      </c>
      <c r="C271" s="41" t="str">
        <f t="shared" si="4"/>
        <v>XA:Americ Southsea</v>
      </c>
    </row>
    <row r="272" spans="1:3">
      <c r="A272" s="41" t="s">
        <v>920</v>
      </c>
      <c r="B272" s="41" t="s">
        <v>921</v>
      </c>
      <c r="C272" s="41" t="str">
        <f t="shared" si="4"/>
        <v>XC:Ceuta</v>
      </c>
    </row>
    <row r="273" spans="1:3">
      <c r="A273" s="41" t="s">
        <v>922</v>
      </c>
      <c r="B273" s="41" t="s">
        <v>923</v>
      </c>
      <c r="C273" s="41" t="str">
        <f t="shared" si="4"/>
        <v>XK:Kosovo</v>
      </c>
    </row>
    <row r="274" spans="1:3">
      <c r="A274" s="41" t="s">
        <v>924</v>
      </c>
      <c r="B274" s="41" t="s">
        <v>925</v>
      </c>
      <c r="C274" s="41" t="str">
        <f t="shared" si="4"/>
        <v>XL:Melilla</v>
      </c>
    </row>
    <row r="275" spans="1:3">
      <c r="A275" s="41" t="s">
        <v>926</v>
      </c>
      <c r="B275" s="41" t="s">
        <v>691</v>
      </c>
      <c r="C275" s="41" t="str">
        <f t="shared" si="4"/>
        <v>XM:Montenegro</v>
      </c>
    </row>
    <row r="276" spans="1:3">
      <c r="A276" s="41" t="s">
        <v>927</v>
      </c>
      <c r="B276" s="41" t="s">
        <v>928</v>
      </c>
      <c r="C276" s="41" t="str">
        <f t="shared" si="4"/>
        <v>XO:Aust.s.sea isl</v>
      </c>
    </row>
    <row r="277" spans="1:3">
      <c r="A277" s="41" t="s">
        <v>929</v>
      </c>
      <c r="B277" s="41" t="s">
        <v>930</v>
      </c>
      <c r="C277" s="41" t="str">
        <f t="shared" si="4"/>
        <v>XP:West Bank</v>
      </c>
    </row>
    <row r="278" spans="1:3">
      <c r="A278" s="41" t="s">
        <v>931</v>
      </c>
      <c r="B278" s="41" t="s">
        <v>932</v>
      </c>
      <c r="C278" s="41" t="str">
        <f t="shared" si="4"/>
        <v>XS:Serbia =&gt; RS</v>
      </c>
    </row>
    <row r="279" spans="1:3">
      <c r="A279" s="41" t="s">
        <v>933</v>
      </c>
      <c r="B279" s="41" t="s">
        <v>934</v>
      </c>
      <c r="C279" s="41" t="str">
        <f t="shared" si="4"/>
        <v>XZ:New Zeal.S.Sea</v>
      </c>
    </row>
    <row r="280" spans="1:3">
      <c r="A280" s="41" t="s">
        <v>935</v>
      </c>
      <c r="B280" s="41" t="s">
        <v>936</v>
      </c>
      <c r="C280" s="41" t="str">
        <f t="shared" si="4"/>
        <v>YE:Yemen</v>
      </c>
    </row>
    <row r="281" spans="1:3">
      <c r="A281" s="41" t="s">
        <v>937</v>
      </c>
      <c r="B281" s="41" t="s">
        <v>938</v>
      </c>
      <c r="C281" s="41" t="str">
        <f t="shared" si="4"/>
        <v>YT:Mayotte</v>
      </c>
    </row>
    <row r="282" spans="1:3">
      <c r="A282" s="41" t="s">
        <v>939</v>
      </c>
      <c r="B282" s="41" t="s">
        <v>940</v>
      </c>
      <c r="C282" s="41" t="str">
        <f t="shared" si="4"/>
        <v>YU:Yugoslavia</v>
      </c>
    </row>
    <row r="283" spans="1:3">
      <c r="A283" s="41" t="s">
        <v>941</v>
      </c>
      <c r="B283" s="41" t="s">
        <v>942</v>
      </c>
      <c r="C283" s="41" t="str">
        <f t="shared" si="4"/>
        <v>ZA:South Africa</v>
      </c>
    </row>
    <row r="284" spans="1:3">
      <c r="A284" s="41" t="s">
        <v>943</v>
      </c>
      <c r="B284" s="41" t="s">
        <v>944</v>
      </c>
      <c r="C284" s="41" t="str">
        <f t="shared" si="4"/>
        <v>ZM:Zambia</v>
      </c>
    </row>
    <row r="285" spans="1:3">
      <c r="A285" s="41" t="s">
        <v>945</v>
      </c>
      <c r="B285" s="41" t="s">
        <v>946</v>
      </c>
      <c r="C285" s="41" t="str">
        <f t="shared" si="4"/>
        <v>ZW:Zimbabwe</v>
      </c>
    </row>
  </sheetData>
  <phoneticPr fontId="9"/>
  <pageMargins left="0.7" right="0.7" top="0.75" bottom="0.75" header="0.3" footer="0.3"/>
  <pageSetup orientation="portrait" r:id="rId1"/>
  <headerFooter>
    <oddFooter>&amp;R&amp;1#&amp;"Calibri"&amp;22&amp;KFF8939RESTRICTED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CCCC"/>
    <pageSetUpPr fitToPage="1"/>
  </sheetPr>
  <dimension ref="A1:F50"/>
  <sheetViews>
    <sheetView workbookViewId="0">
      <selection activeCell="B5" sqref="B5:E5"/>
    </sheetView>
  </sheetViews>
  <sheetFormatPr baseColWidth="10" defaultColWidth="9.109375" defaultRowHeight="15"/>
  <cols>
    <col min="1" max="1" width="4.33203125" style="57" customWidth="1"/>
    <col min="2" max="2" width="30.109375" style="57" customWidth="1"/>
    <col min="3" max="3" width="12.109375" style="57" customWidth="1"/>
    <col min="4" max="4" width="26.5546875" style="57" customWidth="1"/>
    <col min="5" max="5" width="40.6640625" style="57" customWidth="1"/>
    <col min="6" max="6" width="12.109375" style="57" customWidth="1"/>
    <col min="7" max="7" width="11" style="57" bestFit="1" customWidth="1"/>
    <col min="8" max="16384" width="9.109375" style="57"/>
  </cols>
  <sheetData>
    <row r="1" spans="1:6" ht="15" customHeight="1">
      <c r="B1" s="176" t="s">
        <v>947</v>
      </c>
      <c r="C1" s="176"/>
      <c r="D1" s="176"/>
      <c r="E1" s="176"/>
      <c r="F1" s="176"/>
    </row>
    <row r="2" spans="1:6" ht="33" customHeight="1">
      <c r="A2" s="58" t="s">
        <v>948</v>
      </c>
      <c r="B2" s="175" t="s">
        <v>949</v>
      </c>
      <c r="C2" s="175"/>
      <c r="D2" s="175"/>
      <c r="E2" s="175"/>
      <c r="F2" s="59"/>
    </row>
    <row r="3" spans="1:6" ht="15" customHeight="1">
      <c r="A3" s="60"/>
      <c r="B3" s="175" t="s">
        <v>950</v>
      </c>
      <c r="C3" s="175"/>
      <c r="D3" s="175"/>
      <c r="E3" s="175"/>
      <c r="F3" s="59"/>
    </row>
    <row r="4" spans="1:6" ht="15.75" customHeight="1">
      <c r="A4" s="60"/>
      <c r="B4" s="175" t="s">
        <v>951</v>
      </c>
      <c r="C4" s="175"/>
      <c r="D4" s="175"/>
      <c r="E4" s="175"/>
      <c r="F4" s="59"/>
    </row>
    <row r="5" spans="1:6" ht="48" customHeight="1">
      <c r="A5" s="58" t="s">
        <v>948</v>
      </c>
      <c r="B5" s="175" t="s">
        <v>952</v>
      </c>
      <c r="C5" s="175"/>
      <c r="D5" s="175"/>
      <c r="E5" s="175"/>
      <c r="F5" s="59"/>
    </row>
    <row r="6" spans="1:6" ht="16.5" customHeight="1">
      <c r="A6" s="61"/>
      <c r="B6" s="175" t="s">
        <v>953</v>
      </c>
      <c r="C6" s="175"/>
      <c r="D6" s="175"/>
      <c r="E6" s="175"/>
      <c r="F6" s="59"/>
    </row>
    <row r="7" spans="1:6">
      <c r="B7" s="61"/>
      <c r="C7" s="61"/>
      <c r="D7" s="61"/>
      <c r="E7" s="59"/>
      <c r="F7" s="59"/>
    </row>
    <row r="8" spans="1:6" ht="16.2">
      <c r="A8" s="62" t="s">
        <v>948</v>
      </c>
      <c r="B8" s="63" t="s">
        <v>954</v>
      </c>
      <c r="C8" s="61"/>
      <c r="D8" s="61"/>
      <c r="E8" s="59"/>
      <c r="F8" s="59"/>
    </row>
    <row r="9" spans="1:6" ht="16.8" thickBot="1">
      <c r="A9" s="62" t="s">
        <v>948</v>
      </c>
      <c r="B9" s="63" t="s">
        <v>955</v>
      </c>
      <c r="C9" s="61"/>
      <c r="D9" s="61"/>
      <c r="E9" s="59"/>
      <c r="F9" s="59"/>
    </row>
    <row r="10" spans="1:6" ht="15.6" thickBot="1">
      <c r="B10" s="64" t="s">
        <v>956</v>
      </c>
      <c r="C10" s="64" t="s">
        <v>957</v>
      </c>
      <c r="D10" s="64" t="s">
        <v>956</v>
      </c>
      <c r="E10" s="64" t="s">
        <v>957</v>
      </c>
    </row>
    <row r="11" spans="1:6">
      <c r="B11" s="65" t="s">
        <v>958</v>
      </c>
      <c r="C11" s="66"/>
      <c r="D11" s="67" t="s">
        <v>959</v>
      </c>
      <c r="E11" s="68"/>
    </row>
    <row r="12" spans="1:6" ht="15.9" customHeight="1">
      <c r="B12" s="68" t="s">
        <v>960</v>
      </c>
      <c r="C12" s="68" t="s">
        <v>961</v>
      </c>
      <c r="D12" s="68" t="s">
        <v>962</v>
      </c>
      <c r="E12" s="68" t="s">
        <v>963</v>
      </c>
    </row>
    <row r="13" spans="1:6" ht="15.9" customHeight="1">
      <c r="B13" s="68" t="s">
        <v>964</v>
      </c>
      <c r="C13" s="68" t="s">
        <v>965</v>
      </c>
      <c r="D13" s="68" t="s">
        <v>966</v>
      </c>
      <c r="E13" s="68" t="s">
        <v>967</v>
      </c>
    </row>
    <row r="14" spans="1:6" ht="15.9" customHeight="1" thickBot="1">
      <c r="B14" s="68" t="s">
        <v>968</v>
      </c>
      <c r="C14" s="68" t="s">
        <v>969</v>
      </c>
      <c r="D14" s="68"/>
      <c r="E14" s="68"/>
    </row>
    <row r="15" spans="1:6" ht="15.9" customHeight="1">
      <c r="B15" s="68" t="s">
        <v>970</v>
      </c>
      <c r="C15" s="68" t="s">
        <v>971</v>
      </c>
      <c r="D15" s="65" t="s">
        <v>972</v>
      </c>
      <c r="E15" s="69"/>
    </row>
    <row r="16" spans="1:6" ht="15.9" customHeight="1">
      <c r="B16" s="68" t="s">
        <v>973</v>
      </c>
      <c r="C16" s="68" t="s">
        <v>974</v>
      </c>
      <c r="D16" s="68" t="s">
        <v>975</v>
      </c>
      <c r="E16" s="68" t="s">
        <v>976</v>
      </c>
    </row>
    <row r="17" spans="2:5" ht="15.9" customHeight="1">
      <c r="B17" s="68" t="s">
        <v>977</v>
      </c>
      <c r="C17" s="68" t="s">
        <v>978</v>
      </c>
      <c r="D17" s="68" t="s">
        <v>979</v>
      </c>
      <c r="E17" s="68" t="s">
        <v>980</v>
      </c>
    </row>
    <row r="18" spans="2:5" ht="15.9" customHeight="1">
      <c r="B18" s="68" t="s">
        <v>981</v>
      </c>
      <c r="C18" s="68" t="s">
        <v>982</v>
      </c>
      <c r="D18" s="68" t="s">
        <v>983</v>
      </c>
      <c r="E18" s="68" t="s">
        <v>984</v>
      </c>
    </row>
    <row r="19" spans="2:5" ht="15.9" customHeight="1">
      <c r="B19" s="68" t="s">
        <v>985</v>
      </c>
      <c r="C19" s="68" t="s">
        <v>982</v>
      </c>
      <c r="D19" s="68" t="s">
        <v>986</v>
      </c>
      <c r="E19" s="68" t="s">
        <v>987</v>
      </c>
    </row>
    <row r="20" spans="2:5" ht="15.9" customHeight="1">
      <c r="B20" s="68" t="s">
        <v>988</v>
      </c>
      <c r="C20" s="68" t="s">
        <v>982</v>
      </c>
      <c r="D20" s="68" t="s">
        <v>989</v>
      </c>
      <c r="E20" s="68" t="s">
        <v>990</v>
      </c>
    </row>
    <row r="21" spans="2:5" ht="15.9" customHeight="1">
      <c r="B21" s="68" t="s">
        <v>991</v>
      </c>
      <c r="C21" s="68" t="s">
        <v>982</v>
      </c>
      <c r="D21" s="68" t="s">
        <v>992</v>
      </c>
      <c r="E21" s="68" t="s">
        <v>993</v>
      </c>
    </row>
    <row r="22" spans="2:5" ht="15.9" customHeight="1">
      <c r="B22" s="68" t="s">
        <v>994</v>
      </c>
      <c r="C22" s="68" t="s">
        <v>995</v>
      </c>
      <c r="D22" s="68" t="s">
        <v>996</v>
      </c>
      <c r="E22" s="68" t="s">
        <v>997</v>
      </c>
    </row>
    <row r="23" spans="2:5" ht="15.9" customHeight="1">
      <c r="B23" s="68" t="s">
        <v>998</v>
      </c>
      <c r="C23" s="68" t="s">
        <v>995</v>
      </c>
      <c r="D23" s="68" t="s">
        <v>999</v>
      </c>
      <c r="E23" s="68" t="s">
        <v>1000</v>
      </c>
    </row>
    <row r="24" spans="2:5" ht="15.9" customHeight="1">
      <c r="B24" s="68" t="s">
        <v>1001</v>
      </c>
      <c r="C24" s="68" t="s">
        <v>995</v>
      </c>
      <c r="D24" s="68" t="s">
        <v>1002</v>
      </c>
      <c r="E24" s="68" t="s">
        <v>1003</v>
      </c>
    </row>
    <row r="25" spans="2:5" ht="15.9" customHeight="1">
      <c r="B25" s="68" t="s">
        <v>1004</v>
      </c>
      <c r="C25" s="68" t="s">
        <v>1005</v>
      </c>
      <c r="D25" s="68" t="s">
        <v>1006</v>
      </c>
      <c r="E25" s="68" t="s">
        <v>1007</v>
      </c>
    </row>
    <row r="26" spans="2:5" ht="15.9" customHeight="1">
      <c r="B26" s="68" t="s">
        <v>1008</v>
      </c>
      <c r="C26" s="68" t="s">
        <v>1005</v>
      </c>
      <c r="D26" s="68" t="s">
        <v>1009</v>
      </c>
      <c r="E26" s="68" t="s">
        <v>1010</v>
      </c>
    </row>
    <row r="27" spans="2:5" ht="15.9" customHeight="1">
      <c r="B27" s="68" t="s">
        <v>1011</v>
      </c>
      <c r="C27" s="68" t="s">
        <v>1005</v>
      </c>
      <c r="D27" s="68" t="s">
        <v>1012</v>
      </c>
      <c r="E27" s="68" t="s">
        <v>1013</v>
      </c>
    </row>
    <row r="28" spans="2:5" ht="15.9" customHeight="1">
      <c r="B28" s="68" t="s">
        <v>1014</v>
      </c>
      <c r="C28" s="68" t="s">
        <v>1015</v>
      </c>
      <c r="D28" s="68" t="s">
        <v>1016</v>
      </c>
      <c r="E28" s="68" t="s">
        <v>1017</v>
      </c>
    </row>
    <row r="29" spans="2:5" ht="15.9" customHeight="1">
      <c r="B29" s="68" t="s">
        <v>1018</v>
      </c>
      <c r="C29" s="68" t="s">
        <v>1019</v>
      </c>
      <c r="D29" s="68" t="s">
        <v>1020</v>
      </c>
      <c r="E29" s="68" t="s">
        <v>1021</v>
      </c>
    </row>
    <row r="30" spans="2:5" ht="15.9" customHeight="1">
      <c r="B30" s="68" t="s">
        <v>1022</v>
      </c>
      <c r="C30" s="68" t="s">
        <v>1023</v>
      </c>
      <c r="D30" s="68" t="s">
        <v>1024</v>
      </c>
      <c r="E30" s="68" t="s">
        <v>1025</v>
      </c>
    </row>
    <row r="31" spans="2:5" ht="15.9" customHeight="1">
      <c r="B31" s="68" t="s">
        <v>1026</v>
      </c>
      <c r="C31" s="68" t="s">
        <v>1027</v>
      </c>
      <c r="D31" s="68" t="s">
        <v>1028</v>
      </c>
      <c r="E31" s="68" t="s">
        <v>1029</v>
      </c>
    </row>
    <row r="32" spans="2:5" ht="15.9" customHeight="1">
      <c r="B32" s="68" t="s">
        <v>1030</v>
      </c>
      <c r="C32" s="68" t="s">
        <v>1031</v>
      </c>
      <c r="D32" s="68" t="s">
        <v>1032</v>
      </c>
      <c r="E32" s="68" t="s">
        <v>1033</v>
      </c>
    </row>
    <row r="33" spans="2:5" ht="15.9" customHeight="1">
      <c r="B33" s="68" t="s">
        <v>1034</v>
      </c>
      <c r="C33" s="68" t="s">
        <v>1035</v>
      </c>
      <c r="D33" s="68" t="s">
        <v>1036</v>
      </c>
      <c r="E33" s="68" t="s">
        <v>1037</v>
      </c>
    </row>
    <row r="34" spans="2:5" ht="15.9" customHeight="1">
      <c r="B34" s="156" t="s">
        <v>1038</v>
      </c>
      <c r="C34" s="68" t="s">
        <v>1039</v>
      </c>
      <c r="D34" s="68" t="s">
        <v>1040</v>
      </c>
      <c r="E34" s="68" t="s">
        <v>1041</v>
      </c>
    </row>
    <row r="35" spans="2:5" ht="15.9" customHeight="1">
      <c r="B35" s="68" t="s">
        <v>1042</v>
      </c>
      <c r="C35" s="68" t="s">
        <v>1043</v>
      </c>
      <c r="D35" s="68" t="s">
        <v>1044</v>
      </c>
      <c r="E35" s="68" t="s">
        <v>1045</v>
      </c>
    </row>
    <row r="36" spans="2:5" ht="15.9" customHeight="1">
      <c r="B36" s="68" t="s">
        <v>1046</v>
      </c>
      <c r="C36" s="68" t="s">
        <v>1043</v>
      </c>
      <c r="D36" s="68" t="s">
        <v>1047</v>
      </c>
      <c r="E36" s="68" t="s">
        <v>1048</v>
      </c>
    </row>
    <row r="37" spans="2:5" ht="15.9" customHeight="1">
      <c r="B37" s="68" t="s">
        <v>1049</v>
      </c>
      <c r="C37" s="68" t="s">
        <v>1050</v>
      </c>
      <c r="D37" s="68" t="s">
        <v>1051</v>
      </c>
      <c r="E37" s="68" t="s">
        <v>1052</v>
      </c>
    </row>
    <row r="38" spans="2:5" ht="15.9" customHeight="1">
      <c r="B38" s="68" t="s">
        <v>1053</v>
      </c>
      <c r="C38" s="68" t="s">
        <v>1054</v>
      </c>
      <c r="D38" s="68" t="s">
        <v>1055</v>
      </c>
      <c r="E38" s="68" t="s">
        <v>1056</v>
      </c>
    </row>
    <row r="39" spans="2:5" ht="15.9" customHeight="1">
      <c r="B39" s="68" t="s">
        <v>1057</v>
      </c>
      <c r="C39" s="68" t="s">
        <v>1058</v>
      </c>
      <c r="D39" s="68" t="s">
        <v>1059</v>
      </c>
      <c r="E39" s="68" t="s">
        <v>1060</v>
      </c>
    </row>
    <row r="40" spans="2:5" ht="15.9" customHeight="1">
      <c r="B40" s="68" t="s">
        <v>1061</v>
      </c>
      <c r="C40" s="68" t="s">
        <v>1062</v>
      </c>
      <c r="D40" s="68" t="s">
        <v>1063</v>
      </c>
      <c r="E40" s="68" t="s">
        <v>1064</v>
      </c>
    </row>
    <row r="41" spans="2:5" ht="15.9" customHeight="1">
      <c r="B41" s="68" t="s">
        <v>1065</v>
      </c>
      <c r="C41" s="68" t="s">
        <v>1066</v>
      </c>
      <c r="D41" s="68"/>
      <c r="E41" s="68"/>
    </row>
    <row r="42" spans="2:5" ht="15.9" customHeight="1">
      <c r="B42" s="68" t="s">
        <v>1067</v>
      </c>
      <c r="C42" s="68" t="s">
        <v>1068</v>
      </c>
      <c r="D42" s="68"/>
      <c r="E42" s="68"/>
    </row>
    <row r="43" spans="2:5" ht="15.9" customHeight="1">
      <c r="B43" s="68" t="s">
        <v>1069</v>
      </c>
      <c r="C43" s="68" t="s">
        <v>1068</v>
      </c>
      <c r="D43" s="68"/>
      <c r="E43" s="68"/>
    </row>
    <row r="44" spans="2:5" ht="15.9" customHeight="1">
      <c r="B44" s="68" t="s">
        <v>1070</v>
      </c>
      <c r="C44" s="68" t="s">
        <v>1071</v>
      </c>
      <c r="D44" s="68"/>
      <c r="E44" s="68"/>
    </row>
    <row r="45" spans="2:5" ht="15.9" customHeight="1">
      <c r="B45" s="68" t="s">
        <v>1072</v>
      </c>
      <c r="C45" s="68" t="s">
        <v>1073</v>
      </c>
      <c r="D45" s="68"/>
      <c r="E45" s="68"/>
    </row>
    <row r="46" spans="2:5" ht="15.9" customHeight="1">
      <c r="B46" s="68" t="s">
        <v>1074</v>
      </c>
      <c r="C46" s="68" t="s">
        <v>1075</v>
      </c>
      <c r="D46" s="68"/>
      <c r="E46" s="68"/>
    </row>
    <row r="47" spans="2:5" ht="15.9" customHeight="1">
      <c r="B47" s="68" t="s">
        <v>1076</v>
      </c>
      <c r="C47" s="68" t="s">
        <v>1077</v>
      </c>
      <c r="D47" s="68"/>
      <c r="E47" s="68"/>
    </row>
    <row r="48" spans="2:5" ht="15.9" customHeight="1">
      <c r="B48" s="68" t="s">
        <v>1078</v>
      </c>
      <c r="C48" s="68" t="s">
        <v>1079</v>
      </c>
      <c r="D48" s="68"/>
      <c r="E48" s="68"/>
    </row>
    <row r="49" spans="2:5" ht="15.9" customHeight="1">
      <c r="B49" s="68"/>
      <c r="C49" s="68"/>
      <c r="D49" s="68"/>
      <c r="E49" s="68"/>
    </row>
    <row r="50" spans="2:5" ht="15.9" customHeight="1" thickBot="1">
      <c r="B50" s="70"/>
      <c r="C50" s="70"/>
      <c r="D50" s="70"/>
      <c r="E50" s="70"/>
    </row>
  </sheetData>
  <mergeCells count="6">
    <mergeCell ref="B6:E6"/>
    <mergeCell ref="B1:F1"/>
    <mergeCell ref="B2:E2"/>
    <mergeCell ref="B3:E3"/>
    <mergeCell ref="B4:E4"/>
    <mergeCell ref="B5:E5"/>
  </mergeCells>
  <phoneticPr fontId="9"/>
  <pageMargins left="0.7" right="0.7" top="0.75" bottom="0.75" header="0.3" footer="0.3"/>
  <pageSetup paperSize="9" scale="89" orientation="portrait" r:id="rId1"/>
  <headerFooter>
    <oddFooter>&amp;R&amp;1#&amp;"Calibri"&amp;22&amp;KFF8939RESTRICTED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A196A-3785-4D52-9559-724EEEA68D7C}">
  <sheetPr codeName="Sheet9">
    <tabColor rgb="FFFFCCCC"/>
  </sheetPr>
  <dimension ref="B1:H24"/>
  <sheetViews>
    <sheetView zoomScale="115" zoomScaleNormal="115" workbookViewId="0">
      <selection activeCell="E20" sqref="E20:F20"/>
    </sheetView>
  </sheetViews>
  <sheetFormatPr baseColWidth="10" defaultColWidth="9.109375" defaultRowHeight="14.4"/>
  <cols>
    <col min="1" max="1" width="3.44140625" style="109" customWidth="1"/>
    <col min="2" max="6" width="21.33203125" style="109" customWidth="1"/>
    <col min="7" max="8" width="18" style="109" customWidth="1"/>
    <col min="9" max="16384" width="9.109375" style="109"/>
  </cols>
  <sheetData>
    <row r="1" spans="2:8" ht="33.6">
      <c r="B1" s="108" t="s">
        <v>1080</v>
      </c>
    </row>
    <row r="2" spans="2:8" ht="6" customHeight="1">
      <c r="B2" s="108"/>
    </row>
    <row r="3" spans="2:8" ht="22.5" customHeight="1">
      <c r="B3" s="109" t="s">
        <v>1081</v>
      </c>
    </row>
    <row r="4" spans="2:8" ht="6" customHeight="1"/>
    <row r="5" spans="2:8">
      <c r="B5" s="110" t="s">
        <v>1082</v>
      </c>
      <c r="C5" s="111" t="s">
        <v>1083</v>
      </c>
      <c r="D5" s="112" t="s">
        <v>1084</v>
      </c>
      <c r="E5" s="113" t="s">
        <v>1085</v>
      </c>
    </row>
    <row r="6" spans="2:8" ht="18">
      <c r="B6" s="114" t="s">
        <v>1086</v>
      </c>
      <c r="C6" s="115" t="s">
        <v>1087</v>
      </c>
      <c r="D6" s="116" t="s">
        <v>1088</v>
      </c>
      <c r="E6" s="117" t="s">
        <v>1089</v>
      </c>
    </row>
    <row r="7" spans="2:8" ht="18">
      <c r="B7" s="118" t="s">
        <v>1090</v>
      </c>
      <c r="C7" s="119" t="s">
        <v>1091</v>
      </c>
      <c r="D7" s="120" t="s">
        <v>1092</v>
      </c>
      <c r="E7" s="121" t="s">
        <v>1093</v>
      </c>
    </row>
    <row r="8" spans="2:8" ht="18">
      <c r="B8" s="118" t="s">
        <v>1094</v>
      </c>
      <c r="C8" s="119" t="s">
        <v>1095</v>
      </c>
      <c r="D8" s="120" t="s">
        <v>1096</v>
      </c>
      <c r="E8" s="121"/>
    </row>
    <row r="9" spans="2:8" ht="18">
      <c r="B9" s="122" t="s">
        <v>1097</v>
      </c>
      <c r="C9" s="123" t="s">
        <v>1098</v>
      </c>
      <c r="D9" s="124" t="s">
        <v>1099</v>
      </c>
      <c r="E9" s="125" t="s">
        <v>1100</v>
      </c>
    </row>
    <row r="11" spans="2:8" ht="18">
      <c r="B11" s="126"/>
      <c r="C11" s="188" t="s">
        <v>1101</v>
      </c>
      <c r="D11" s="188"/>
      <c r="E11" s="188" t="s">
        <v>1102</v>
      </c>
      <c r="F11" s="188"/>
      <c r="G11" s="188" t="s">
        <v>1103</v>
      </c>
      <c r="H11" s="188"/>
    </row>
    <row r="12" spans="2:8">
      <c r="B12" s="127" t="s">
        <v>1104</v>
      </c>
      <c r="C12" s="177" t="s">
        <v>1105</v>
      </c>
      <c r="D12" s="177"/>
      <c r="E12" s="189" t="s">
        <v>1106</v>
      </c>
      <c r="F12" s="190"/>
      <c r="G12" s="189" t="s">
        <v>1107</v>
      </c>
      <c r="H12" s="190"/>
    </row>
    <row r="13" spans="2:8">
      <c r="B13" s="127" t="s">
        <v>1108</v>
      </c>
      <c r="C13" s="177" t="s">
        <v>1109</v>
      </c>
      <c r="D13" s="177"/>
      <c r="E13" s="191"/>
      <c r="F13" s="192"/>
      <c r="G13" s="191"/>
      <c r="H13" s="192"/>
    </row>
    <row r="14" spans="2:8">
      <c r="B14" s="127" t="s">
        <v>1110</v>
      </c>
      <c r="C14" s="177" t="s">
        <v>1111</v>
      </c>
      <c r="D14" s="177"/>
      <c r="E14" s="191"/>
      <c r="F14" s="192"/>
      <c r="G14" s="191"/>
      <c r="H14" s="192"/>
    </row>
    <row r="15" spans="2:8">
      <c r="B15" s="127" t="s">
        <v>1112</v>
      </c>
      <c r="C15" s="177" t="s">
        <v>1113</v>
      </c>
      <c r="D15" s="177"/>
      <c r="E15" s="193"/>
      <c r="F15" s="194"/>
      <c r="G15" s="193"/>
      <c r="H15" s="194"/>
    </row>
    <row r="16" spans="2:8">
      <c r="B16" s="127" t="s">
        <v>1114</v>
      </c>
      <c r="C16" s="177" t="s">
        <v>1115</v>
      </c>
      <c r="D16" s="177"/>
      <c r="E16" s="177" t="s">
        <v>1116</v>
      </c>
      <c r="F16" s="177"/>
      <c r="G16" s="178" t="s">
        <v>1117</v>
      </c>
      <c r="H16" s="179"/>
    </row>
    <row r="17" spans="2:8">
      <c r="B17" s="127" t="s">
        <v>1118</v>
      </c>
      <c r="C17" s="177" t="s">
        <v>1119</v>
      </c>
      <c r="D17" s="177"/>
      <c r="E17" s="177" t="s">
        <v>1120</v>
      </c>
      <c r="F17" s="177"/>
      <c r="G17" s="186"/>
      <c r="H17" s="187"/>
    </row>
    <row r="18" spans="2:8">
      <c r="B18" s="127" t="s">
        <v>1121</v>
      </c>
      <c r="C18" s="177" t="s">
        <v>1122</v>
      </c>
      <c r="D18" s="177"/>
      <c r="E18" s="177" t="s">
        <v>1116</v>
      </c>
      <c r="F18" s="177"/>
      <c r="G18" s="186"/>
      <c r="H18" s="187"/>
    </row>
    <row r="19" spans="2:8">
      <c r="B19" s="127" t="s">
        <v>1123</v>
      </c>
      <c r="C19" s="177" t="s">
        <v>1124</v>
      </c>
      <c r="D19" s="177"/>
      <c r="E19" s="177" t="s">
        <v>1120</v>
      </c>
      <c r="F19" s="177"/>
      <c r="G19" s="180"/>
      <c r="H19" s="181"/>
    </row>
    <row r="20" spans="2:8">
      <c r="B20" s="127" t="s">
        <v>1125</v>
      </c>
      <c r="C20" s="177" t="s">
        <v>1126</v>
      </c>
      <c r="D20" s="177"/>
      <c r="E20" s="177" t="s">
        <v>1127</v>
      </c>
      <c r="F20" s="177"/>
      <c r="G20" s="178" t="s">
        <v>1128</v>
      </c>
      <c r="H20" s="179"/>
    </row>
    <row r="21" spans="2:8">
      <c r="B21" s="127" t="s">
        <v>1129</v>
      </c>
      <c r="C21" s="177" t="s">
        <v>1130</v>
      </c>
      <c r="D21" s="177"/>
      <c r="E21" s="177" t="s">
        <v>1131</v>
      </c>
      <c r="F21" s="177"/>
      <c r="G21" s="186"/>
      <c r="H21" s="187"/>
    </row>
    <row r="22" spans="2:8">
      <c r="B22" s="127" t="s">
        <v>1132</v>
      </c>
      <c r="C22" s="177" t="s">
        <v>1133</v>
      </c>
      <c r="D22" s="177"/>
      <c r="E22" s="177" t="s">
        <v>1134</v>
      </c>
      <c r="F22" s="177"/>
      <c r="G22" s="180"/>
      <c r="H22" s="181"/>
    </row>
    <row r="23" spans="2:8" ht="18.75" customHeight="1">
      <c r="B23" s="127" t="s">
        <v>1135</v>
      </c>
      <c r="C23" s="177" t="s">
        <v>1136</v>
      </c>
      <c r="D23" s="177"/>
      <c r="E23" s="178" t="s">
        <v>1137</v>
      </c>
      <c r="F23" s="179"/>
      <c r="G23" s="182" t="s">
        <v>1138</v>
      </c>
      <c r="H23" s="183"/>
    </row>
    <row r="24" spans="2:8">
      <c r="B24" s="127" t="s">
        <v>1139</v>
      </c>
      <c r="C24" s="177" t="s">
        <v>1140</v>
      </c>
      <c r="D24" s="177"/>
      <c r="E24" s="180"/>
      <c r="F24" s="181"/>
      <c r="G24" s="184"/>
      <c r="H24" s="185"/>
    </row>
  </sheetData>
  <mergeCells count="29">
    <mergeCell ref="C11:D11"/>
    <mergeCell ref="E11:F11"/>
    <mergeCell ref="G11:H11"/>
    <mergeCell ref="C12:D12"/>
    <mergeCell ref="E12:F15"/>
    <mergeCell ref="G12:H15"/>
    <mergeCell ref="C13:D13"/>
    <mergeCell ref="C14:D14"/>
    <mergeCell ref="C15:D15"/>
    <mergeCell ref="C16:D16"/>
    <mergeCell ref="E16:F16"/>
    <mergeCell ref="G16:H19"/>
    <mergeCell ref="C17:D17"/>
    <mergeCell ref="E17:F17"/>
    <mergeCell ref="C18:D18"/>
    <mergeCell ref="E18:F18"/>
    <mergeCell ref="C19:D19"/>
    <mergeCell ref="E19:F19"/>
    <mergeCell ref="C23:D23"/>
    <mergeCell ref="E23:F24"/>
    <mergeCell ref="G23:H24"/>
    <mergeCell ref="C24:D24"/>
    <mergeCell ref="C20:D20"/>
    <mergeCell ref="E20:F20"/>
    <mergeCell ref="G20:H22"/>
    <mergeCell ref="C21:D21"/>
    <mergeCell ref="E21:F21"/>
    <mergeCell ref="C22:D22"/>
    <mergeCell ref="E22:F22"/>
  </mergeCells>
  <phoneticPr fontId="80"/>
  <hyperlinks>
    <hyperlink ref="G23:H24" r:id="rId1" display="詳細はこちらの法人リストを参照" xr:uid="{36DFADF0-D47B-4F15-B079-91891D789CFA}"/>
  </hyperlinks>
  <pageMargins left="0.7" right="0.7" top="0.75" bottom="0.75" header="0.3" footer="0.3"/>
  <pageSetup orientation="portrait" r:id="rId2"/>
  <headerFooter>
    <oddFooter>&amp;R&amp;1#&amp;"Calibri"&amp;22&amp;KFF8939RESTRICTED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CCCC"/>
  </sheetPr>
  <dimension ref="A1:E32"/>
  <sheetViews>
    <sheetView topLeftCell="A21" zoomScale="172" zoomScaleNormal="172" workbookViewId="0">
      <selection activeCell="D33" sqref="D33"/>
    </sheetView>
  </sheetViews>
  <sheetFormatPr baseColWidth="10" defaultColWidth="9.109375" defaultRowHeight="14.4"/>
  <cols>
    <col min="1" max="16384" width="9.109375" style="98"/>
  </cols>
  <sheetData>
    <row r="1" spans="1:1" ht="18.600000000000001">
      <c r="A1" s="97" t="s">
        <v>1141</v>
      </c>
    </row>
    <row r="3" spans="1:1" ht="18.600000000000001">
      <c r="A3" s="99" t="s">
        <v>1142</v>
      </c>
    </row>
    <row r="4" spans="1:1">
      <c r="A4" s="98" t="s">
        <v>1143</v>
      </c>
    </row>
    <row r="13" spans="1:1">
      <c r="A13" s="98" t="s">
        <v>1144</v>
      </c>
    </row>
    <row r="22" spans="1:5" ht="18.600000000000001">
      <c r="A22" s="99" t="s">
        <v>1145</v>
      </c>
    </row>
    <row r="23" spans="1:5">
      <c r="A23" s="98" t="s">
        <v>1146</v>
      </c>
    </row>
    <row r="31" spans="1:5" ht="15">
      <c r="C31" s="154" t="s">
        <v>1147</v>
      </c>
      <c r="D31" s="98" t="s">
        <v>1148</v>
      </c>
      <c r="E31" s="154" t="s">
        <v>1149</v>
      </c>
    </row>
    <row r="32" spans="1:5" ht="15">
      <c r="C32" s="154" t="s">
        <v>1150</v>
      </c>
      <c r="D32" s="155" t="s">
        <v>1151</v>
      </c>
    </row>
  </sheetData>
  <phoneticPr fontId="9"/>
  <pageMargins left="0.7" right="0.7" top="0.75" bottom="0.75" header="0.3" footer="0.3"/>
  <pageSetup orientation="portrait" r:id="rId1"/>
  <headerFooter>
    <oddFooter>&amp;R&amp;1#&amp;"Calibri"&amp;22&amp;KFF8939RESTRICTED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0269CF79DF3C45913049F8228A34A8" ma:contentTypeVersion="36" ma:contentTypeDescription="Create a new document." ma:contentTypeScope="" ma:versionID="3f0ae5cc0e3adda3abeb2d7ec1b12bb5">
  <xsd:schema xmlns:xsd="http://www.w3.org/2001/XMLSchema" xmlns:xs="http://www.w3.org/2001/XMLSchema" xmlns:p="http://schemas.microsoft.com/office/2006/metadata/properties" xmlns:ns1="http://schemas.microsoft.com/sharepoint/v3" xmlns:ns2="1a4d292e-883c-434b-96e3-060cfff16c86" xmlns:ns3="22193b65-ca74-4df3-a2d5-a33e1ea1d760" targetNamespace="http://schemas.microsoft.com/office/2006/metadata/properties" ma:root="true" ma:fieldsID="f1c8038c754ff9a5bc24abba3b0d29cd" ns1:_="" ns2:_="" ns3:_="">
    <xsd:import namespace="http://schemas.microsoft.com/sharepoint/v3"/>
    <xsd:import namespace="1a4d292e-883c-434b-96e3-060cfff16c86"/>
    <xsd:import namespace="22193b65-ca74-4df3-a2d5-a33e1ea1d760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3:Page_x0020_na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11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12" nillable="true" ma:displayName="Expiration Date" ma:description="" ma:hidden="true" ma:indexed="true" ma:internalName="_dlc_Expir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d292e-883c-434b-96e3-060cfff16c8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68c8316-9779-45ad-9503-1442ff68e46d}" ma:internalName="TaxCatchAll" ma:showField="CatchAllData" ma:web="993a06d6-36da-43eb-8b34-17a8fe9a34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68c8316-9779-45ad-9503-1442ff68e46d}" ma:internalName="TaxCatchAllLabel" ma:readOnly="true" ma:showField="CatchAllDataLabel" ma:web="993a06d6-36da-43eb-8b34-17a8fe9a34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193b65-ca74-4df3-a2d5-a33e1ea1d760" elementFormDefault="qualified">
    <xsd:import namespace="http://schemas.microsoft.com/office/2006/documentManagement/types"/>
    <xsd:import namespace="http://schemas.microsoft.com/office/infopath/2007/PartnerControls"/>
    <xsd:element name="Page_x0020_name" ma:index="13" nillable="true" ma:displayName="Page name" ma:default="GS Administrative Services" ma:format="Dropdown" ma:internalName="Page_x0020_name" ma:readOnly="false">
      <xsd:simpleType>
        <xsd:restriction base="dms:Choice">
          <xsd:enumeration value="GS Administrative Services"/>
          <xsd:enumeration value="GS Facility Management"/>
          <xsd:enumeration value="GS Marketing Services"/>
          <xsd:enumeration value="GS Preferred supplier"/>
          <xsd:enumeration value="GS White Collar"/>
          <xsd:enumeration value="Guideline"/>
          <xsd:enumeration value="Procurement Process"/>
          <xsd:enumeration value="SRM &amp; P1/Procure"/>
          <xsd:enumeration value="SmartBuy"/>
          <xsd:enumeration value="Travel"/>
          <xsd:enumeration value="Plant Services"/>
          <xsd:enumeration value="Promo Catalogue related materials"/>
          <xsd:enumeration value="Procurement Explanatory Workshop"/>
          <xsd:enumeration value="Shared Service Dalian"/>
          <xsd:enumeration value="Bulletin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bc43322-b630-4bac-8b27-31def233d1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Saved xmlns="http://schemas.microsoft.com/sharepoint/v3" xsi:nil="true"/>
    <_dlc_ExpireDate xmlns="http://schemas.microsoft.com/sharepoint/v3">2032-03-27T07:08:16+00:00</_dlc_ExpireDate>
    <TaxCatchAll xmlns="1a4d292e-883c-434b-96e3-060cfff16c86">
      <Value>2</Value>
    </TaxCatchAll>
    <Page_x0020_name xmlns="22193b65-ca74-4df3-a2d5-a33e1ea1d760">Shared Service Dalian</Page_x0020_name>
    <_dlc_Exempt xmlns="http://schemas.microsoft.com/sharepoint/v3" xsi:nil="true"/>
    <lcf76f155ced4ddcb4097134ff3c332f xmlns="22193b65-ca74-4df3-a2d5-a33e1ea1d760">
      <Terms xmlns="http://schemas.microsoft.com/office/infopath/2007/PartnerControls"/>
    </lcf76f155ced4ddcb4097134ff3c332f>
  </documentManagement>
</p:properties>
</file>

<file path=customXml/item4.xml><?xml version="1.0" encoding="utf-8"?>
<?mso-contentType ?>
<SharedContentType xmlns="Microsoft.SharePoint.Taxonomy.ContentTypeSync" SourceId="7bc43322-b630-4bac-8b27-31def233d1d0" ContentTypeId="0x0101" PreviousValue="true"/>
</file>

<file path=customXml/itemProps1.xml><?xml version="1.0" encoding="utf-8"?>
<ds:datastoreItem xmlns:ds="http://schemas.openxmlformats.org/officeDocument/2006/customXml" ds:itemID="{838C1639-F8EC-4B47-8344-58F7C4A9E0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4d292e-883c-434b-96e3-060cfff16c86"/>
    <ds:schemaRef ds:uri="22193b65-ca74-4df3-a2d5-a33e1ea1d7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B12EE1-3DF5-4A5C-BCD4-065E6A1A9A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815711-EC23-4AFE-BDD7-FDE529FF07E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a4d292e-883c-434b-96e3-060cfff16c86"/>
    <ds:schemaRef ds:uri="22193b65-ca74-4df3-a2d5-a33e1ea1d760"/>
  </ds:schemaRefs>
</ds:datastoreItem>
</file>

<file path=customXml/itemProps4.xml><?xml version="1.0" encoding="utf-8"?>
<ds:datastoreItem xmlns:ds="http://schemas.openxmlformats.org/officeDocument/2006/customXml" ds:itemID="{61BD0FDE-8597-42BB-8BCE-2BB07A3CE31E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8</vt:i4>
      </vt:variant>
    </vt:vector>
  </HeadingPairs>
  <TitlesOfParts>
    <vt:vector size="19" baseType="lpstr">
      <vt:lpstr>申請書 Original</vt:lpstr>
      <vt:lpstr>Sample-新規登録</vt:lpstr>
      <vt:lpstr>Sample-変更</vt:lpstr>
      <vt:lpstr>Sample-拡張</vt:lpstr>
      <vt:lpstr>Region Code一覧</vt:lpstr>
      <vt:lpstr>Country Code一覧</vt:lpstr>
      <vt:lpstr>口座名義略語</vt:lpstr>
      <vt:lpstr>口座名義運用ルール</vt:lpstr>
      <vt:lpstr>口座名義使用可・不可文字</vt:lpstr>
      <vt:lpstr>源泉コード</vt:lpstr>
      <vt:lpstr>Sheet1</vt:lpstr>
      <vt:lpstr>'Sample-変更'!a</vt:lpstr>
      <vt:lpstr>'Sample-拡張'!a</vt:lpstr>
      <vt:lpstr>'Sample-新規登録'!a</vt:lpstr>
      <vt:lpstr>a</vt:lpstr>
      <vt:lpstr>'Sample-変更'!Druckbereich</vt:lpstr>
      <vt:lpstr>'Sample-拡張'!Druckbereich</vt:lpstr>
      <vt:lpstr>'Sample-新規登録'!Druckbereich</vt:lpstr>
      <vt:lpstr>'申請書 Original'!Druckbereich</vt:lpstr>
    </vt:vector>
  </TitlesOfParts>
  <Manager/>
  <Company>Bayer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申請依頼書</dc:title>
  <dc:subject/>
  <dc:creator>bjvpd</dc:creator>
  <cp:keywords/>
  <dc:description/>
  <cp:lastModifiedBy>Nikolas Braun</cp:lastModifiedBy>
  <cp:revision/>
  <dcterms:created xsi:type="dcterms:W3CDTF">2008-10-28T00:57:08Z</dcterms:created>
  <dcterms:modified xsi:type="dcterms:W3CDTF">2025-06-26T10:40:48Z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0x0101|-2126682137</vt:lpwstr>
  </property>
  <property fmtid="{D5CDD505-2E9C-101B-9397-08002B2CF9AE}" pid="3" name="DataClassBayerRetention">
    <vt:lpwstr>2;#Long-Term|450f2ec9-198b-4bf0-b08c-74a80f1899d3</vt:lpwstr>
  </property>
  <property fmtid="{D5CDD505-2E9C-101B-9397-08002B2CF9AE}" pid="4" name="ContentTypeId">
    <vt:lpwstr>0x0101000D0269CF79DF3C45913049F8228A34A8</vt:lpwstr>
  </property>
  <property fmtid="{D5CDD505-2E9C-101B-9397-08002B2CF9AE}" pid="5" name="ItemRetentionFormula">
    <vt:lpwstr>&lt;formula id="Bayer SharePoint Retention Policy 2.1" /&gt;</vt:lpwstr>
  </property>
  <property fmtid="{D5CDD505-2E9C-101B-9397-08002B2CF9AE}" pid="6" name="MSIP_Label_2c76c141-ac86-40e5-abf2-c6f60e474cee_Enabled">
    <vt:lpwstr>True</vt:lpwstr>
  </property>
  <property fmtid="{D5CDD505-2E9C-101B-9397-08002B2CF9AE}" pid="7" name="MSIP_Label_2c76c141-ac86-40e5-abf2-c6f60e474cee_SiteId">
    <vt:lpwstr>fcb2b37b-5da0-466b-9b83-0014b67a7c78</vt:lpwstr>
  </property>
  <property fmtid="{D5CDD505-2E9C-101B-9397-08002B2CF9AE}" pid="8" name="MSIP_Label_2c76c141-ac86-40e5-abf2-c6f60e474cee_Owner">
    <vt:lpwstr>hideaki.murata.ext@bayer.com</vt:lpwstr>
  </property>
  <property fmtid="{D5CDD505-2E9C-101B-9397-08002B2CF9AE}" pid="9" name="MSIP_Label_2c76c141-ac86-40e5-abf2-c6f60e474cee_SetDate">
    <vt:lpwstr>2019-11-27T03:19:07.9714417Z</vt:lpwstr>
  </property>
  <property fmtid="{D5CDD505-2E9C-101B-9397-08002B2CF9AE}" pid="10" name="MSIP_Label_2c76c141-ac86-40e5-abf2-c6f60e474cee_Name">
    <vt:lpwstr>RESTRICTED</vt:lpwstr>
  </property>
  <property fmtid="{D5CDD505-2E9C-101B-9397-08002B2CF9AE}" pid="11" name="MSIP_Label_2c76c141-ac86-40e5-abf2-c6f60e474cee_Application">
    <vt:lpwstr>Microsoft Azure Information Protection</vt:lpwstr>
  </property>
  <property fmtid="{D5CDD505-2E9C-101B-9397-08002B2CF9AE}" pid="12" name="MSIP_Label_2c76c141-ac86-40e5-abf2-c6f60e474cee_Extended_MSFT_Method">
    <vt:lpwstr>Automatic</vt:lpwstr>
  </property>
  <property fmtid="{D5CDD505-2E9C-101B-9397-08002B2CF9AE}" pid="13" name="Sensitivity">
    <vt:lpwstr>RESTRICTED</vt:lpwstr>
  </property>
  <property fmtid="{D5CDD505-2E9C-101B-9397-08002B2CF9AE}" pid="14" name="gbbd9102adcd43839cd73b51972a464c">
    <vt:lpwstr>Long-Term450f2ec9-198b-4bf0-b08c-74a80f1899d3</vt:lpwstr>
  </property>
  <property fmtid="{D5CDD505-2E9C-101B-9397-08002B2CF9AE}" pid="15" name="c2b5fb8256bd435bb7806ac3891e195b">
    <vt:lpwstr>Long-Term|450f2ec9-198b-4bf0-b08c-74a80f1899d3</vt:lpwstr>
  </property>
  <property fmtid="{D5CDD505-2E9C-101B-9397-08002B2CF9AE}" pid="16" name="MediaServiceImageTags">
    <vt:lpwstr/>
  </property>
</Properties>
</file>